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stalia.sharepoint.com/sites/work/projects/C20029/Documents/Work/8. Transaction documents/RFQ-RFP/RFP/5. Revised after consultations/"/>
    </mc:Choice>
  </mc:AlternateContent>
  <xr:revisionPtr revIDLastSave="159" documentId="8_{B2D19484-7EC7-435E-989E-13C07A1144B8}" xr6:coauthVersionLast="47" xr6:coauthVersionMax="47" xr10:uidLastSave="{69E04F86-AC94-44F8-A6AB-14363CEC21CA}"/>
  <bookViews>
    <workbookView xWindow="-110" yWindow="-110" windowWidth="19420" windowHeight="10420" xr2:uid="{3DAFE058-194B-4F31-A586-2BCD91B62E2F}"/>
  </bookViews>
  <sheets>
    <sheet name="Financial Qualifications" sheetId="1" r:id="rId1"/>
    <sheet name="Exchange ra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D10" i="2" a="1"/>
  <c r="D10" i="2" s="1"/>
  <c r="D11" i="2" a="1"/>
  <c r="D11" i="2" s="1"/>
  <c r="D12" i="2" a="1"/>
  <c r="D12" i="2" s="1"/>
  <c r="D13" i="2" a="1"/>
  <c r="D13" i="2" s="1"/>
  <c r="D14" i="2" a="1"/>
  <c r="D14" i="2" s="1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8" i="2" a="1"/>
  <c r="D8" i="2" s="1"/>
  <c r="D7" i="2" a="1"/>
  <c r="D7" i="2" s="1"/>
  <c r="D6" i="2" a="1"/>
  <c r="D6" i="2" s="1"/>
  <c r="D5" i="2" a="1"/>
  <c r="D5" i="2" s="1"/>
  <c r="D4" i="2" a="1"/>
  <c r="D4" i="2" s="1"/>
  <c r="G15" i="1" s="1"/>
  <c r="D3" i="2" a="1"/>
  <c r="D3" i="2" s="1"/>
  <c r="N38" i="1"/>
  <c r="N36" i="1"/>
  <c r="N34" i="1"/>
  <c r="N32" i="1"/>
  <c r="N30" i="1"/>
  <c r="N29" i="1"/>
  <c r="N26" i="1"/>
  <c r="N24" i="1"/>
  <c r="N23" i="1"/>
  <c r="F40" i="1"/>
  <c r="N40" i="1" s="1"/>
  <c r="F34" i="1"/>
  <c r="F32" i="1"/>
  <c r="F2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9">
    <bk>
      <extLst>
        <ext uri="{3e2802c4-a4d2-4d8b-9148-e3be6c30e623}">
          <xlrd:rvb i="1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7"/>
        </ext>
      </extLst>
    </bk>
  </futureMetadata>
  <cellMetadata count="1">
    <bk>
      <rc t="1" v="0"/>
    </bk>
  </cellMetadata>
  <valueMetadata count="19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</valueMetadata>
</metadata>
</file>

<file path=xl/sharedStrings.xml><?xml version="1.0" encoding="utf-8"?>
<sst xmlns="http://schemas.openxmlformats.org/spreadsheetml/2006/main" count="62" uniqueCount="52">
  <si>
    <t>Anchor Sponsor: [insert full name]</t>
  </si>
  <si>
    <t>Note: Only enter data into cells marked with a yellow input box</t>
  </si>
  <si>
    <t>Financial Statement Currency</t>
  </si>
  <si>
    <t xml:space="preserve">Currency* </t>
  </si>
  <si>
    <t>USD exchange rate</t>
  </si>
  <si>
    <t>Please select your currency -&gt;</t>
  </si>
  <si>
    <t>Year</t>
  </si>
  <si>
    <t>Year End</t>
  </si>
  <si>
    <t>Profit and Loss Account</t>
  </si>
  <si>
    <t xml:space="preserve">Balance sheet </t>
  </si>
  <si>
    <t>Current Assets</t>
  </si>
  <si>
    <t>Non Current Assets</t>
  </si>
  <si>
    <t>Reference page**</t>
  </si>
  <si>
    <t>Total Assets</t>
  </si>
  <si>
    <t>Current liabilities</t>
  </si>
  <si>
    <t>Non Current liabilities</t>
  </si>
  <si>
    <t>Total liabilities</t>
  </si>
  <si>
    <t>Total Equity</t>
  </si>
  <si>
    <t>Total liabilities and Equity</t>
  </si>
  <si>
    <t>Balance Sheet Check</t>
  </si>
  <si>
    <t>Balance Sheet</t>
  </si>
  <si>
    <t>Non Current Liabilities</t>
  </si>
  <si>
    <t>Net Worth</t>
  </si>
  <si>
    <t>Balance sheet check</t>
  </si>
  <si>
    <t>Converted into USD</t>
  </si>
  <si>
    <t>*Currency Exchange Rates</t>
  </si>
  <si>
    <t xml:space="preserve">Inputs must be in the currency of the relevant Anchor Sponsor's consolidated financial statements. They will be converted to US dollars based on the </t>
  </si>
  <si>
    <t>foreign exchange calculated as the arithmetic average of the bid and ask rates published by Reuters at close of business (UK time) on the 30th December</t>
  </si>
  <si>
    <t>**Reference page</t>
  </si>
  <si>
    <t>Provide the reference page from the relevant financial statements</t>
  </si>
  <si>
    <t>Exchange rates</t>
  </si>
  <si>
    <t>Swiss Franc</t>
  </si>
  <si>
    <t>Pound</t>
  </si>
  <si>
    <t>Mexican Peso</t>
  </si>
  <si>
    <t>Euro</t>
  </si>
  <si>
    <t>South Korean Won</t>
  </si>
  <si>
    <t>Norwegian Krone</t>
  </si>
  <si>
    <t>Turkish Lira</t>
  </si>
  <si>
    <t>Brazilian Real</t>
  </si>
  <si>
    <t>Japanese Yen</t>
  </si>
  <si>
    <t>Canadian Dollar</t>
  </si>
  <si>
    <t>Australian Dollar</t>
  </si>
  <si>
    <t>Chinese Yuan</t>
  </si>
  <si>
    <t>Hong Kong Dollar</t>
  </si>
  <si>
    <t>New Zeland Dollar</t>
  </si>
  <si>
    <t>Swedish Krona</t>
  </si>
  <si>
    <t>Singapore Dollar</t>
  </si>
  <si>
    <t>Indian Rupee</t>
  </si>
  <si>
    <t>Russian Ruble</t>
  </si>
  <si>
    <t>South African Rand</t>
  </si>
  <si>
    <t>Financial Qualification Excel Spreadsheet - [Potential bidder name]</t>
  </si>
  <si>
    <t>2021 (tab "Exchange rates").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</si>
</sst>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-[$R$-416]\ * #,##0.00_-;\-[$R$-416]\ * #,##0.00_-;_-[$R$-416]\ * &quot;-&quot;??_-;_-@_-"/>
    <numFmt numFmtId="165" formatCode="_-* #,##0.00\ [$₽-46D]_-;\-* #,##0.00\ [$₽-46D]_-;_-* &quot;-&quot;??\ [$₽-46D]_-;_-@_-"/>
    <numFmt numFmtId="166" formatCode="_-[$₺-41F]* #,##0.00_-;\-[$₺-41F]* #,##0.00_-;_-[$₺-41F]* &quot;-&quot;??_-;_-@_-"/>
    <numFmt numFmtId="167" formatCode="_ [$₹-44D]\ * #,##0.00_ ;_ [$₹-44D]\ * \-#,##0.00_ ;_ [$₹-44D]\ * &quot;-&quot;??_ ;_ @_ "/>
    <numFmt numFmtId="169" formatCode="_-[$₩-412]* #,##0.00_-;\-[$₩-412]* #,##0.00_-;_-[$₩-412]* &quot;-&quot;??_-;_-@_-"/>
    <numFmt numFmtId="171" formatCode="_-* #,##0.00\ [$kr-143B]_-;\-* #,##0.00\ [$kr-143B]_-;_-* &quot;-&quot;??\ [$kr-143B]_-;_-@_-"/>
    <numFmt numFmtId="174" formatCode="_-[$£-809]* #,##0.00_-;\-[$£-809]* #,##0.00_-;_-[$£-809]* &quot;-&quot;??_-;_-@_-"/>
    <numFmt numFmtId="175" formatCode="_-[$$-1009]* #,##0.00_-;\-[$$-1009]* #,##0.00_-;_-[$$-1009]* &quot;-&quot;??_-;_-@_-"/>
    <numFmt numFmtId="176" formatCode="_-[$¥-411]* #,##0.00_-;\-[$¥-411]* #,##0.00_-;_-[$¥-411]* &quot;-&quot;??_-;_-@_-"/>
    <numFmt numFmtId="177" formatCode="_-[$R-436]* #,##0.00_-;\-[$R-436]* #,##0.00_-;_-[$R-436]* &quot;-&quot;??_-;_-@_-"/>
    <numFmt numFmtId="178" formatCode="_ [$¥-804]* #,##0.00_ ;_ [$¥-804]* \-#,##0.00_ ;_ [$¥-804]* &quot;-&quot;??_ ;_ @_ "/>
    <numFmt numFmtId="179" formatCode="_([$€-2]\ * #,##0.00_);_([$€-2]\ * \(#,##0.00\);_([$€-2]\ * &quot;-&quot;??_);_(@_)"/>
    <numFmt numFmtId="180" formatCode="_-* #,##0.00\ [$CHF-100C]_-;\-* #,##0.00\ [$CHF-100C]_-;_-* &quot;-&quot;??\ [$CHF-100C]_-;_-@_-"/>
    <numFmt numFmtId="181" formatCode="_ [$kr-103B]\ * #,##0.00_ ;_ [$kr-103B]\ * \-#,##0.00_ ;_ [$kr-103B]\ * &quot;-&quot;??_ ;_ @_ "/>
    <numFmt numFmtId="182" formatCode="_-[$$-C09]* #,##0.00_-;\-[$$-C09]* #,##0.00_-;_-[$$-C09]* &quot;-&quot;??_-;_-@_-"/>
  </numFmts>
  <fonts count="7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53575A"/>
      <name val="Calibri"/>
      <family val="2"/>
      <scheme val="minor"/>
    </font>
    <font>
      <b/>
      <sz val="12"/>
      <color rgb="FF53575A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5" fillId="0" borderId="0" applyNumberFormat="0" applyProtection="0">
      <alignment vertical="top"/>
    </xf>
    <xf numFmtId="0" fontId="6" fillId="0" borderId="0" applyNumberFormat="0" applyFill="0" applyBorder="0" applyProtection="0">
      <alignment horizontal="left" vertical="top"/>
    </xf>
  </cellStyleXfs>
  <cellXfs count="29">
    <xf numFmtId="0" fontId="0" fillId="0" borderId="0" xfId="0"/>
    <xf numFmtId="0" fontId="1" fillId="2" borderId="1" xfId="1" applyBorder="1"/>
    <xf numFmtId="0" fontId="3" fillId="0" borderId="0" xfId="0" applyFont="1"/>
    <xf numFmtId="0" fontId="2" fillId="0" borderId="0" xfId="0" applyFont="1"/>
    <xf numFmtId="0" fontId="0" fillId="0" borderId="1" xfId="0" applyBorder="1"/>
    <xf numFmtId="0" fontId="0" fillId="0" borderId="0" xfId="0" applyBorder="1"/>
    <xf numFmtId="0" fontId="0" fillId="0" borderId="0" xfId="0" applyFont="1"/>
    <xf numFmtId="0" fontId="0" fillId="4" borderId="0" xfId="0" applyFill="1"/>
    <xf numFmtId="0" fontId="4" fillId="3" borderId="1" xfId="1" applyFont="1" applyFill="1" applyBorder="1"/>
    <xf numFmtId="0" fontId="4" fillId="3" borderId="1" xfId="0" applyFont="1" applyFill="1" applyBorder="1"/>
    <xf numFmtId="0" fontId="2" fillId="4" borderId="0" xfId="0" applyFont="1" applyFill="1"/>
    <xf numFmtId="0" fontId="5" fillId="0" borderId="0" xfId="2">
      <alignment vertical="top"/>
    </xf>
    <xf numFmtId="0" fontId="4" fillId="0" borderId="0" xfId="2" applyFont="1">
      <alignment vertical="top"/>
    </xf>
    <xf numFmtId="180" fontId="4" fillId="0" borderId="0" xfId="2" applyNumberFormat="1" applyFont="1">
      <alignment vertical="top"/>
    </xf>
    <xf numFmtId="176" fontId="4" fillId="0" borderId="0" xfId="2" applyNumberFormat="1" applyFont="1">
      <alignment vertical="top"/>
    </xf>
    <xf numFmtId="175" fontId="4" fillId="0" borderId="0" xfId="2" applyNumberFormat="1" applyFont="1">
      <alignment vertical="top"/>
    </xf>
    <xf numFmtId="174" fontId="4" fillId="0" borderId="0" xfId="2" applyNumberFormat="1" applyFont="1">
      <alignment vertical="top"/>
    </xf>
    <xf numFmtId="179" fontId="4" fillId="0" borderId="0" xfId="2" applyNumberFormat="1" applyFont="1">
      <alignment vertical="top"/>
    </xf>
    <xf numFmtId="182" fontId="4" fillId="0" borderId="0" xfId="2" applyNumberFormat="1" applyFont="1">
      <alignment vertical="top"/>
    </xf>
    <xf numFmtId="178" fontId="4" fillId="0" borderId="0" xfId="2" applyNumberFormat="1" applyFont="1">
      <alignment vertical="top"/>
    </xf>
    <xf numFmtId="171" fontId="4" fillId="0" borderId="0" xfId="2" applyNumberFormat="1" applyFont="1">
      <alignment vertical="top"/>
    </xf>
    <xf numFmtId="169" fontId="4" fillId="0" borderId="0" xfId="2" applyNumberFormat="1" applyFont="1">
      <alignment vertical="top"/>
    </xf>
    <xf numFmtId="181" fontId="4" fillId="0" borderId="0" xfId="2" applyNumberFormat="1" applyFont="1">
      <alignment vertical="top"/>
    </xf>
    <xf numFmtId="167" fontId="4" fillId="0" borderId="0" xfId="2" applyNumberFormat="1" applyFont="1">
      <alignment vertical="top"/>
    </xf>
    <xf numFmtId="165" fontId="4" fillId="0" borderId="0" xfId="2" applyNumberFormat="1" applyFont="1">
      <alignment vertical="top"/>
    </xf>
    <xf numFmtId="177" fontId="4" fillId="0" borderId="0" xfId="2" applyNumberFormat="1" applyFont="1">
      <alignment vertical="top"/>
    </xf>
    <xf numFmtId="166" fontId="4" fillId="0" borderId="0" xfId="2" applyNumberFormat="1" applyFont="1">
      <alignment vertical="top"/>
    </xf>
    <xf numFmtId="164" fontId="4" fillId="0" borderId="0" xfId="2" applyNumberFormat="1" applyFont="1">
      <alignment vertical="top"/>
    </xf>
    <xf numFmtId="0" fontId="0" fillId="4" borderId="0" xfId="0" applyFill="1" applyAlignment="1">
      <alignment horizontal="center" vertical="center"/>
    </xf>
  </cellXfs>
  <cellStyles count="4">
    <cellStyle name="Heading 3 2" xfId="3" xr:uid="{5E1992C0-BB85-4E30-8553-929386DE623C}"/>
    <cellStyle name="Neutral" xfId="1" builtinId="28"/>
    <cellStyle name="Normal" xfId="0" builtinId="0"/>
    <cellStyle name="Normal 2" xfId="2" xr:uid="{09933F4C-11EF-4669-B640-396F3F433F49}"/>
  </cellStyles>
  <dxfs count="0"/>
  <tableStyles count="0" defaultTableStyle="TableStyleMedium2" defaultPivotStyle="PivotStyleLight16"/>
  <colors>
    <mruColors>
      <color rgb="FF57FBFF"/>
      <color rgb="FF27F1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17/06/relationships/rdSupportingPropertyBag" Target="richData/rdsupportingpropertybag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2.xml"/><Relationship Id="rId10" Type="http://schemas.microsoft.com/office/2017/06/relationships/rdSupportingPropertyBagStructure" Target="richData/rdsupportingpropertybagstructure.xml"/><Relationship Id="rId4" Type="http://schemas.openxmlformats.org/officeDocument/2006/relationships/styles" Target="styles.xml"/><Relationship Id="rId9" Type="http://schemas.microsoft.com/office/2017/06/relationships/richStyles" Target="richData/richStyles.xml"/><Relationship Id="rId14" Type="http://schemas.openxmlformats.org/officeDocument/2006/relationships/customXml" Target="../customXml/item1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38">
  <rv s="0">
    <v>en-US</v>
    <v>avyt7w</v>
    <v>268435456</v>
    <v>1</v>
    <v>Powered by Refinitiv</v>
    <v>0</v>
    <v>USD/CHF</v>
    <v>2</v>
    <v>3</v>
    <v>Finance</v>
    <v>4</v>
    <v>0.94720000000000004</v>
    <v>0.89239999999999997</v>
    <v>5.9999999999999995E-4</v>
    <v>6.4839999999999993E-4</v>
    <v>CHF</v>
    <v>USD</v>
    <v>0.92669999999999997</v>
    <v>Currency Pair</v>
    <v>44655.143680555557</v>
    <v>0.92490000000000006</v>
    <v>US Dollar/Swiss Franc FX Spot Rate</v>
    <v>0.92569999999999997</v>
    <v>0.9254</v>
    <v>0.92600000000000005</v>
    <v>USDCHF</v>
    <v>USD/CHF</v>
  </rv>
  <rv s="1">
    <v>0</v>
  </rv>
  <rv s="0">
    <v>en-US</v>
    <v>avyomw</v>
    <v>268435456</v>
    <v>1</v>
    <v>Powered by Refinitiv</v>
    <v>0</v>
    <v>USD/JPY</v>
    <v>2</v>
    <v>5</v>
    <v>Finance</v>
    <v>4</v>
    <v>125.1</v>
    <v>107.46</v>
    <v>0.13</v>
    <v>1.0610000000000001E-3</v>
    <v>JPY</v>
    <v>USD</v>
    <v>122.73</v>
    <v>Currency Pair</v>
    <v>44655.143773148149</v>
    <v>122.27</v>
    <v>US Dollar/Japanese Yen FX Spot Rate</v>
    <v>122.61</v>
    <v>122.49</v>
    <v>122.62</v>
    <v>USDJPY</v>
    <v>USD/JPY</v>
  </rv>
  <rv s="1">
    <v>2</v>
  </rv>
  <rv s="0">
    <v>en-US</v>
    <v>avylur</v>
    <v>268435456</v>
    <v>1</v>
    <v>Powered by Refinitiv</v>
    <v>0</v>
    <v>USD/CAD</v>
    <v>2</v>
    <v>6</v>
    <v>Finance</v>
    <v>4</v>
    <v>1.2963</v>
    <v>1.2001999999999999</v>
    <v>-8.0000000000000004E-4</v>
    <v>-6.3909999999999998E-4</v>
    <v>CAD</v>
    <v>USD</v>
    <v>1.2527999999999999</v>
    <v>Currency Pair</v>
    <v>44655.143750000003</v>
    <v>1.2511000000000001</v>
    <v>US Dollar/Canadian Dollar FX Spot Rate</v>
    <v>1.2518</v>
    <v>1.2518</v>
    <v>1.2509999999999999</v>
    <v>USDCAD</v>
    <v>USD/CAD</v>
  </rv>
  <rv s="1">
    <v>4</v>
  </rv>
  <rv s="0">
    <v>en-US</v>
    <v>avyu4c</v>
    <v>268435456</v>
    <v>1</v>
    <v>Powered by Refinitiv</v>
    <v>0</v>
    <v>USD/GBP</v>
    <v>2</v>
    <v>7</v>
    <v>Finance</v>
    <v>4</v>
    <v>0.76919999999999999</v>
    <v>0.70169999999999999</v>
    <v>-1E-4</v>
    <v>-1.3119999999999999E-4</v>
    <v>GBP</v>
    <v>USD</v>
    <v>0.76359999999999995</v>
    <v>Currency Pair</v>
    <v>44655.143726851849</v>
    <v>0.76229999999999998</v>
    <v>US Dollar/UK Pound Sterling FX Cross Rate</v>
    <v>0.76239999999999997</v>
    <v>0.76239999999999997</v>
    <v>0.76229999999999998</v>
    <v>USDGBP</v>
    <v>USD/GBP</v>
  </rv>
  <rv s="1">
    <v>6</v>
  </rv>
  <rv s="0">
    <v>en-US</v>
    <v>avyn9c</v>
    <v>268435456</v>
    <v>1</v>
    <v>Powered by Refinitiv</v>
    <v>0</v>
    <v>USD/EUR</v>
    <v>2</v>
    <v>8</v>
    <v>Finance</v>
    <v>4</v>
    <v>0.92530000000000001</v>
    <v>0.81510000000000005</v>
    <v>2.0000000000000001E-4</v>
    <v>2.2110000000000001E-4</v>
    <v>EUR</v>
    <v>USD</v>
    <v>0.90620000000000001</v>
    <v>Currency Pair</v>
    <v>44655.143229166664</v>
    <v>0.90459999999999996</v>
    <v>US Dollar/Euro FX Cross Rate</v>
    <v>0.90549999999999997</v>
    <v>0.90439999999999998</v>
    <v>0.90459999999999996</v>
    <v>USDEUR</v>
    <v>USD/EUR</v>
  </rv>
  <rv s="1">
    <v>8</v>
  </rv>
  <rv s="0">
    <v>en-US</v>
    <v>avykh7</v>
    <v>268435456</v>
    <v>1</v>
    <v>Powered by Refinitiv</v>
    <v>0</v>
    <v>USD/AUD</v>
    <v>2</v>
    <v>9</v>
    <v>Finance</v>
    <v>4</v>
    <v>1.4351</v>
    <v>1.2667999999999999</v>
    <v>-2.8999999999999998E-3</v>
    <v>-2.1740000000000002E-3</v>
    <v>AUD</v>
    <v>USD</v>
    <v>1.3362000000000001</v>
    <v>Currency Pair</v>
    <v>44655.143773148149</v>
    <v>1.331</v>
    <v>US Dollar/Australian Dollar FX Cross Rate</v>
    <v>1.3337000000000001</v>
    <v>1.3337000000000001</v>
    <v>1.3308</v>
    <v>USDAUD</v>
    <v>USD/AUD</v>
  </rv>
  <rv s="1">
    <v>10</v>
  </rv>
  <rv s="2">
    <v>en-US</v>
    <v>avym77</v>
    <v>268435456</v>
    <v>1</v>
    <v>Powered by Refinitiv</v>
    <v>10</v>
    <v>USD/CNY</v>
    <v>2</v>
    <v>11</v>
    <v>Finance</v>
    <v>4</v>
    <v>6.5791000000000004</v>
    <v>6.3025000000000002</v>
    <v>0</v>
    <v>0</v>
    <v>CNY</v>
    <v>USD</v>
    <v>Currency Pair</v>
    <v>44652.645914351851</v>
    <v>US Dollar/Chinese Renminbi FX Spot Rate</v>
    <v>6.3624999999999998</v>
    <v>6.3624999999999998</v>
    <v>USDCNY</v>
    <v>USD/CNY</v>
  </rv>
  <rv s="1">
    <v>12</v>
  </rv>
  <rv s="0">
    <v>en-US</v>
    <v>avynz2</v>
    <v>268435456</v>
    <v>1</v>
    <v>Powered by Refinitiv</v>
    <v>0</v>
    <v>USD/HKD</v>
    <v>2</v>
    <v>12</v>
    <v>Finance</v>
    <v>4</v>
    <v>7.8358999999999996</v>
    <v>7.7560000000000002</v>
    <v>5.0000000000000001E-4</v>
    <v>6.3830000000000004E-5</v>
    <v>HKD</v>
    <v>USD</v>
    <v>7.835</v>
    <v>Currency Pair</v>
    <v>44655.143645833334</v>
    <v>7.8337000000000003</v>
    <v>US Dollar/Hong Kong Dollar FX Spot Rate</v>
    <v>7.8334000000000001</v>
    <v>7.8334000000000001</v>
    <v>7.8338999999999999</v>
    <v>USDHKD</v>
    <v>USD/HKD</v>
  </rv>
  <rv s="1">
    <v>14</v>
  </rv>
  <rv s="0">
    <v>en-US</v>
    <v>avyqww</v>
    <v>268435456</v>
    <v>1</v>
    <v>Powered by Refinitiv</v>
    <v>0</v>
    <v>USD/NZD</v>
    <v>2</v>
    <v>13</v>
    <v>Finance</v>
    <v>4</v>
    <v>1.5314000000000001</v>
    <v>1.3665</v>
    <v>-8.0000000000000004E-4</v>
    <v>-5.5460000000000004E-4</v>
    <v>NZD</v>
    <v>USD</v>
    <v>1.448</v>
    <v>Currency Pair</v>
    <v>44655.143773148149</v>
    <v>1.4421999999999999</v>
    <v>US Dollar/New Zealand Dollar FX Cross Rate</v>
    <v>1.4386000000000001</v>
    <v>1.4426000000000001</v>
    <v>1.4418</v>
    <v>USDNZD</v>
    <v>USD/NZD</v>
  </rv>
  <rv s="1">
    <v>16</v>
  </rv>
  <rv s="0">
    <v>en-US</v>
    <v>avyt52</v>
    <v>268435456</v>
    <v>1</v>
    <v>Powered by Refinitiv</v>
    <v>0</v>
    <v>USD/SEK</v>
    <v>2</v>
    <v>14</v>
    <v>Finance</v>
    <v>4</v>
    <v>10.069100000000001</v>
    <v>8.2329000000000008</v>
    <v>-5.1999999999999998E-3</v>
    <v>-5.5509999999999999E-4</v>
    <v>SEK</v>
    <v>USD</v>
    <v>9.3773</v>
    <v>Currency Pair</v>
    <v>44655.143750000003</v>
    <v>9.3658000000000001</v>
    <v>US Dollar/Swedish Krona FX Spot Rate</v>
    <v>9.3621999999999996</v>
    <v>9.3682999999999996</v>
    <v>9.3630999999999993</v>
    <v>USDSEK</v>
    <v>USD/SEK</v>
  </rv>
  <rv s="1">
    <v>18</v>
  </rv>
  <rv s="0">
    <v>en-US</v>
    <v>avyoyc</v>
    <v>268435456</v>
    <v>1</v>
    <v>Powered by Refinitiv</v>
    <v>0</v>
    <v>USD/KRW</v>
    <v>2</v>
    <v>15</v>
    <v>Finance</v>
    <v>4</v>
    <v>1247.05</v>
    <v>1104.28</v>
    <v>-2.5299999999999998</v>
    <v>-2.0739999999999999E-3</v>
    <v>KRW</v>
    <v>USD</v>
    <v>1220.01</v>
    <v>Currency Pair</v>
    <v>44655.143657407411</v>
    <v>1216.7</v>
    <v>US Dollar/Korean Won FX Spot Rate</v>
    <v>1219.3800000000001</v>
    <v>1219.73</v>
    <v>1217.2</v>
    <v>USDKRW</v>
    <v>USD/KRW</v>
  </rv>
  <rv s="1">
    <v>20</v>
  </rv>
  <rv s="0">
    <v>en-US</v>
    <v>avyspr</v>
    <v>268435456</v>
    <v>1</v>
    <v>Powered by Refinitiv</v>
    <v>0</v>
    <v>USD/SGD</v>
    <v>2</v>
    <v>16</v>
    <v>Finance</v>
    <v>4</v>
    <v>1.3744000000000001</v>
    <v>1.3187</v>
    <v>-1E-4</v>
    <v>-7.3740000000000009E-5</v>
    <v>SGD</v>
    <v>USD</v>
    <v>1.3573999999999999</v>
    <v>Currency Pair</v>
    <v>44655.14335648148</v>
    <v>1.3565</v>
    <v>US Dollar/Singapore Dollar FX Spot Rate</v>
    <v>1.3564000000000001</v>
    <v>1.3562000000000001</v>
    <v>1.3561000000000001</v>
    <v>USDSGD</v>
    <v>USD/SGD</v>
  </rv>
  <rv s="1">
    <v>22</v>
  </rv>
  <rv s="0">
    <v>en-US</v>
    <v>avyr6h</v>
    <v>268435456</v>
    <v>1</v>
    <v>Powered by Refinitiv</v>
    <v>0</v>
    <v>USD/NOK</v>
    <v>2</v>
    <v>17</v>
    <v>Finance</v>
    <v>4</v>
    <v>9.1957000000000004</v>
    <v>8.1460000000000008</v>
    <v>-9.4000000000000004E-3</v>
    <v>-1.0739999999999999E-3</v>
    <v>NOK</v>
    <v>USD</v>
    <v>8.7626000000000008</v>
    <v>Currency Pair</v>
    <v>44655.143750000003</v>
    <v>8.7448999999999995</v>
    <v>US Dollar/Norwegian Krone FX Spot Rate</v>
    <v>8.6974999999999998</v>
    <v>8.7506000000000004</v>
    <v>8.7411999999999992</v>
    <v>USDNOK</v>
    <v>USD/NOK</v>
  </rv>
  <rv s="1">
    <v>24</v>
  </rv>
  <rv s="0">
    <v>en-US</v>
    <v>avyqcw</v>
    <v>268435456</v>
    <v>1</v>
    <v>Powered by Refinitiv</v>
    <v>0</v>
    <v>USD/MXN</v>
    <v>2</v>
    <v>18</v>
    <v>Finance</v>
    <v>4</v>
    <v>22.151</v>
    <v>19.593399999999999</v>
    <v>-4.0000000000000001E-3</v>
    <v>-2.017E-4</v>
    <v>MXN</v>
    <v>USD</v>
    <v>19.873999999999999</v>
    <v>Currency Pair</v>
    <v>44655.143761574072</v>
    <v>19.843</v>
    <v>US Dollar/Mexican Peso FX Spot Rate</v>
    <v>19.867000000000001</v>
    <v>19.835000000000001</v>
    <v>19.831</v>
    <v>USDMXN</v>
    <v>USD/MXN</v>
  </rv>
  <rv s="1">
    <v>26</v>
  </rv>
  <rv s="0">
    <v>en-US</v>
    <v>avyo8m</v>
    <v>268435456</v>
    <v>1</v>
    <v>Powered by Refinitiv</v>
    <v>0</v>
    <v>USD/INR</v>
    <v>2</v>
    <v>19</v>
    <v>Finance</v>
    <v>4</v>
    <v>77.159000000000006</v>
    <v>72.31</v>
    <v>-4.5100000000000001E-2</v>
    <v>-5.9360000000000001E-4</v>
    <v>INR</v>
    <v>USD</v>
    <v>75.927999999999997</v>
    <v>Currency Pair</v>
    <v>44655.143645833334</v>
    <v>75.930000000000007</v>
    <v>US Dollar/Indian Rupee FX Spot Rate</v>
    <v>75.900000000000006</v>
    <v>75.973100000000002</v>
    <v>75.927999999999997</v>
    <v>USDINR</v>
    <v>USD/INR</v>
  </rv>
  <rv s="1">
    <v>28</v>
  </rv>
  <rv s="0">
    <v>en-US</v>
    <v>avys2w</v>
    <v>268435456</v>
    <v>1</v>
    <v>Powered by Refinitiv</v>
    <v>0</v>
    <v>USD/RUB</v>
    <v>2</v>
    <v>20</v>
    <v>Finance</v>
    <v>4</v>
    <v>150</v>
    <v>69.082999999999998</v>
    <v>0</v>
    <v>0</v>
    <v>RUB</v>
    <v>USD</v>
    <v>84</v>
    <v>Currency Pair</v>
    <v>44655.014710648145</v>
    <v>82.5</v>
    <v>US Dollar/Russian Rouble FX Spot Rate</v>
    <v>77.5</v>
    <v>83.25</v>
    <v>83.25</v>
    <v>USDRUB</v>
    <v>USD/RUB</v>
  </rv>
  <rv s="1">
    <v>30</v>
  </rv>
  <rv s="0">
    <v>en-US</v>
    <v>avysvh</v>
    <v>268435456</v>
    <v>1</v>
    <v>Powered by Refinitiv</v>
    <v>0</v>
    <v>USD/ZAR</v>
    <v>2</v>
    <v>21</v>
    <v>Finance</v>
    <v>4</v>
    <v>16.363</v>
    <v>13.3925</v>
    <v>-1.6299999999999999E-2</v>
    <v>-1.1119999999999999E-3</v>
    <v>ZAR</v>
    <v>USD</v>
    <v>14.6617</v>
    <v>Currency Pair</v>
    <v>44655.143773148149</v>
    <v>14.6472</v>
    <v>US Dollar/South African Rand FX Spot Rate</v>
    <v>14.644600000000001</v>
    <v>14.657500000000001</v>
    <v>14.6412</v>
    <v>USDZAR</v>
    <v>USD/ZAR</v>
  </rv>
  <rv s="1">
    <v>32</v>
  </rv>
  <rv s="0">
    <v>en-US</v>
    <v>avytp2</v>
    <v>268435456</v>
    <v>1</v>
    <v>Powered by Refinitiv</v>
    <v>0</v>
    <v>USD/TRY</v>
    <v>2</v>
    <v>22</v>
    <v>Finance</v>
    <v>4</v>
    <v>18.362400000000001</v>
    <v>7.9664999999999999</v>
    <v>-4.7999999999999996E-3</v>
    <v>-3.2689999999999998E-4</v>
    <v>TRY</v>
    <v>USD</v>
    <v>14.690799999999999</v>
    <v>Currency Pair</v>
    <v>44655.143680555557</v>
    <v>14.679</v>
    <v>US Dollar/Turkish Lira FX Spot Rate</v>
    <v>14.6783</v>
    <v>14.682499999999999</v>
    <v>14.6777</v>
    <v>USDTRY</v>
    <v>USD/TRY</v>
  </rv>
  <rv s="1">
    <v>34</v>
  </rv>
  <rv s="2">
    <v>en-US</v>
    <v>avylgh</v>
    <v>268435456</v>
    <v>1</v>
    <v>Powered by Refinitiv</v>
    <v>10</v>
    <v>USD/BRL</v>
    <v>2</v>
    <v>23</v>
    <v>Finance</v>
    <v>4</v>
    <v>5.8026</v>
    <v>4.6517999999999997</v>
    <v>6.9999999999999999E-4</v>
    <v>1.5029999999999999E-4</v>
    <v>BRL</v>
    <v>USD</v>
    <v>Currency Pair</v>
    <v>44652.875011574077</v>
    <v>US Dollar/Brazilian Real FX Spot Rate</v>
    <v>4.6574999999999998</v>
    <v>4.6581999999999999</v>
    <v>USDBRL</v>
    <v>USD/BRL</v>
  </rv>
  <rv s="1">
    <v>36</v>
  </rv>
</rvData>
</file>

<file path=xl/richData/rdrichvaluestructure.xml><?xml version="1.0" encoding="utf-8"?>
<rvStructures xmlns="http://schemas.microsoft.com/office/spreadsheetml/2017/richdata" count="3"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High"/>
    <k n="Instrument type" t="s"/>
    <k n="Last trade time"/>
    <k n="Low"/>
    <k n="Name" t="s"/>
    <k n="Open"/>
    <k n="Previous close"/>
    <k n="Price"/>
    <k n="Ticker symbol" t="s"/>
    <k n="UniqueName" t="s"/>
  </s>
  <s t="_linkedentity">
    <k n="%cvi" t="r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Instrument type" t="s"/>
    <k n="Last trade time"/>
    <k n="Name" t="s"/>
    <k n="Previous close"/>
    <k n="Price"/>
    <k n="Ticker symbol" t="s"/>
    <k n="UniqueName" t="s"/>
  </s>
</rvStructures>
</file>

<file path=xl/richData/rdsupportingpropertybag.xml><?xml version="1.0" encoding="utf-8"?>
<supportingPropertyBags xmlns="http://schemas.microsoft.com/office/spreadsheetml/2017/richdata2">
  <spbArrays count="2">
    <a count="27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%ProviderInfo</v>
    </a>
    <a count="24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52 week high</v>
      <v t="s">52 week low</v>
      <v t="s">Instrument type</v>
      <v t="s">_Flags</v>
      <v t="s">UniqueName</v>
      <v t="s">_DisplayString</v>
      <v t="s">%ProviderInfo</v>
    </a>
  </spbArrays>
  <spbData count="24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</spb>
    <spb s="4">
      <v>GMT</v>
    </spb>
    <spb s="3">
      <v>6</v>
      <v>6</v>
      <v>2</v>
      <v>6</v>
      <v>6</v>
      <v>6</v>
      <v>3</v>
      <v>6</v>
      <v>6</v>
      <v>6</v>
      <v>4</v>
      <v>5</v>
    </spb>
    <spb s="3">
      <v>7</v>
      <v>7</v>
      <v>2</v>
      <v>7</v>
      <v>7</v>
      <v>7</v>
      <v>3</v>
      <v>7</v>
      <v>7</v>
      <v>7</v>
      <v>4</v>
      <v>5</v>
    </spb>
    <spb s="3">
      <v>8</v>
      <v>8</v>
      <v>2</v>
      <v>8</v>
      <v>8</v>
      <v>8</v>
      <v>3</v>
      <v>8</v>
      <v>8</v>
      <v>8</v>
      <v>4</v>
      <v>5</v>
    </spb>
    <spb s="3">
      <v>9</v>
      <v>9</v>
      <v>2</v>
      <v>9</v>
      <v>9</v>
      <v>9</v>
      <v>3</v>
      <v>9</v>
      <v>9</v>
      <v>9</v>
      <v>4</v>
      <v>5</v>
    </spb>
    <spb s="3">
      <v>10</v>
      <v>10</v>
      <v>2</v>
      <v>10</v>
      <v>10</v>
      <v>10</v>
      <v>3</v>
      <v>10</v>
      <v>10</v>
      <v>10</v>
      <v>4</v>
      <v>5</v>
    </spb>
    <spb s="0">
      <v>1</v>
      <v>Name</v>
    </spb>
    <spb s="5">
      <v>2</v>
      <v>11</v>
      <v>11</v>
      <v>3</v>
      <v>11</v>
      <v>11</v>
      <v>11</v>
      <v>4</v>
      <v>5</v>
    </spb>
    <spb s="3">
      <v>12</v>
      <v>12</v>
      <v>2</v>
      <v>12</v>
      <v>12</v>
      <v>12</v>
      <v>3</v>
      <v>12</v>
      <v>12</v>
      <v>12</v>
      <v>4</v>
      <v>5</v>
    </spb>
    <spb s="3">
      <v>13</v>
      <v>13</v>
      <v>2</v>
      <v>13</v>
      <v>13</v>
      <v>13</v>
      <v>3</v>
      <v>13</v>
      <v>13</v>
      <v>13</v>
      <v>4</v>
      <v>5</v>
    </spb>
    <spb s="3">
      <v>14</v>
      <v>14</v>
      <v>2</v>
      <v>14</v>
      <v>14</v>
      <v>14</v>
      <v>3</v>
      <v>14</v>
      <v>14</v>
      <v>14</v>
      <v>4</v>
      <v>5</v>
    </spb>
    <spb s="3">
      <v>15</v>
      <v>15</v>
      <v>2</v>
      <v>15</v>
      <v>15</v>
      <v>15</v>
      <v>3</v>
      <v>15</v>
      <v>15</v>
      <v>15</v>
      <v>4</v>
      <v>5</v>
    </spb>
    <spb s="3">
      <v>16</v>
      <v>16</v>
      <v>2</v>
      <v>16</v>
      <v>16</v>
      <v>16</v>
      <v>3</v>
      <v>16</v>
      <v>16</v>
      <v>16</v>
      <v>4</v>
      <v>5</v>
    </spb>
    <spb s="3">
      <v>17</v>
      <v>17</v>
      <v>2</v>
      <v>17</v>
      <v>17</v>
      <v>17</v>
      <v>3</v>
      <v>17</v>
      <v>17</v>
      <v>17</v>
      <v>4</v>
      <v>5</v>
    </spb>
    <spb s="3">
      <v>18</v>
      <v>18</v>
      <v>2</v>
      <v>18</v>
      <v>18</v>
      <v>18</v>
      <v>3</v>
      <v>18</v>
      <v>18</v>
      <v>18</v>
      <v>4</v>
      <v>5</v>
    </spb>
    <spb s="3">
      <v>19</v>
      <v>19</v>
      <v>2</v>
      <v>19</v>
      <v>19</v>
      <v>19</v>
      <v>3</v>
      <v>19</v>
      <v>19</v>
      <v>19</v>
      <v>4</v>
      <v>5</v>
    </spb>
    <spb s="3">
      <v>20</v>
      <v>20</v>
      <v>2</v>
      <v>20</v>
      <v>20</v>
      <v>20</v>
      <v>3</v>
      <v>20</v>
      <v>20</v>
      <v>20</v>
      <v>4</v>
      <v>5</v>
    </spb>
    <spb s="3">
      <v>21</v>
      <v>21</v>
      <v>2</v>
      <v>21</v>
      <v>21</v>
      <v>21</v>
      <v>3</v>
      <v>21</v>
      <v>21</v>
      <v>21</v>
      <v>4</v>
      <v>5</v>
    </spb>
    <spb s="3">
      <v>22</v>
      <v>22</v>
      <v>2</v>
      <v>22</v>
      <v>22</v>
      <v>22</v>
      <v>3</v>
      <v>22</v>
      <v>22</v>
      <v>22</v>
      <v>4</v>
      <v>5</v>
    </spb>
    <spb s="5">
      <v>2</v>
      <v>23</v>
      <v>23</v>
      <v>3</v>
      <v>23</v>
      <v>23</v>
      <v>23</v>
      <v>4</v>
      <v>5</v>
    </spb>
  </spbData>
</supportingPropertyBags>
</file>

<file path=xl/richData/rdsupportingpropertybagstructure.xml><?xml version="1.0" encoding="utf-8"?>
<spbStructures xmlns="http://schemas.microsoft.com/office/spreadsheetml/2017/richdata2" count="6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Last trade time" t="i"/>
    <k n="`%EntityServiceId" t="i"/>
  </s>
  <s>
    <k n="Last trade time" t="s"/>
  </s>
  <s>
    <k n="Name" t="i"/>
    <k n="Price" t="i"/>
    <k n="Change" t="i"/>
    <k n="Change (%)" t="i"/>
    <k n="52 week low" t="i"/>
    <k n="52 week high" t="i"/>
    <k n="Previous close" t="i"/>
    <k n="Last trade time" t="i"/>
    <k n="`%EntityServiceId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2" formatCode="0.00"/>
    </x:dxf>
    <x:dxf>
      <x:numFmt numFmtId="27" formatCode="m/d/yyyy\ h:mm"/>
    </x:dxf>
    <x:dxf>
      <x:numFmt numFmtId="14" formatCode="0.00%"/>
    </x:dxf>
    <x:dxf>
      <x:numFmt numFmtId="0" formatCode="General"/>
    </x:dxf>
  </dxfs>
  <richProperties>
    <rPr n="NumberFormat" t="s"/>
    <rPr n="IsTitleField" t="b"/>
  </richProperties>
  <richStyles>
    <rSty dxfid="3">
      <rpv i="0">_-* #,##0.00 [$CHF-fr-CH]_-;-* #,##0.00 [$CHF-fr-CH]_-;_-* "-"?? [$CHF-fr-CH]_-;_-@_-</rpv>
    </rSty>
    <rSty>
      <rpv i="1">1</rpv>
    </rSty>
    <rSty dxfid="2"/>
    <rSty dxfid="1"/>
    <rSty dxfid="0">
      <rpv i="0">0.00</rpv>
    </rSty>
    <rSty dxfid="3">
      <rpv i="0">_-[$¥-ja-JP]* #,##0.00_-;-[$¥-ja-JP]* #,##0.00_-;_-[$¥-ja-JP]* "-"??_-;_-@_-</rpv>
    </rSty>
    <rSty dxfid="3">
      <rpv i="0">_-[$$-en-CA]* #,##0.00_-;-[$$-en-CA]* #,##0.00_-;_-[$$-en-CA]* "-"??_-;_-@_-</rpv>
    </rSty>
    <rSty dxfid="3">
      <rpv i="0">_-[$£-en-GB]* #,##0.00_-;-[$£-en-GB]* #,##0.00_-;_-[$£-en-GB]* "-"??_-;_-@_-</rpv>
    </rSty>
    <rSty dxfid="3">
      <rpv i="0">_([$€-x-euro2] * #,##0.00_);_([$€-x-euro2] * (#,##0.00);_([$€-x-euro2] * "-"??_);_(@_)</rpv>
    </rSty>
    <rSty dxfid="3">
      <rpv i="0">_-[$$-en-AU]* #,##0.00_-;-[$$-en-AU]* #,##0.00_-;_-[$$-en-AU]* "-"??_-;_-@_-</rpv>
    </rSty>
    <rSty dxfid="3">
      <rpv i="0" xml:space="preserve">_ [$¥-zh-CN]* #,##0.00_ ;_ [$¥-zh-CN]* -#,##0.00_ ;_ [$¥-zh-CN]* "-"??_ ;_ @_ </rpv>
    </rSty>
    <rSty dxfid="3">
      <rpv i="0">_-[$$-en-HK]* #,##0.00_-;-[$$-en-HK]* #,##0.00_-;_-[$$-en-HK]* "-"??_-;_-@_-</rpv>
    </rSty>
    <rSty dxfid="3">
      <rpv i="0">_-[$$-en-NZ]* #,##0.00_-;-[$$-en-NZ]* #,##0.00_-;_-[$$-en-NZ]* "-"??_-;_-@_-</rpv>
    </rSty>
    <rSty dxfid="3">
      <rpv i="0">_-* #,##0.00 [$kr-smj-SE]_-;-* #,##0.00 [$kr-smj-SE]_-;_-* "-"?? [$kr-smj-SE]_-;_-@_-</rpv>
    </rSty>
    <rSty dxfid="3">
      <rpv i="0">_-[$₩-ko-KR]* #,##0.00_-;-[$₩-ko-KR]* #,##0.00_-;_-[$₩-ko-KR]* "-"??_-;_-@_-</rpv>
    </rSty>
    <rSty dxfid="3">
      <rpv i="0">_-[$$-zh-SG]* #,##0.00_-;-[$$-zh-SG]* #,##0.00_-;_-[$$-zh-SG]* "-"??_-;_-@_-</rpv>
    </rSty>
    <rSty dxfid="3">
      <rpv i="0" xml:space="preserve">_ [$kr-smj-NO] * #,##0.00_ ;_ [$kr-smj-NO] * -#,##0.00_ ;_ [$kr-smj-NO] * "-"??_ ;_ @_ </rpv>
    </rSty>
    <rSty dxfid="3">
      <rpv i="0">_-[$$-es-MX]* #,##0.00_-;-[$$-es-MX]* #,##0.00_-;_-[$$-es-MX]* "-"??_-;_-@_-</rpv>
    </rSty>
    <rSty dxfid="3">
      <rpv i="0" xml:space="preserve">_ [$₹-as-IN] * #,##0.00_ ;_ [$₹-as-IN] * -#,##0.00_ ;_ [$₹-as-IN] * "-"??_ ;_ @_ </rpv>
    </rSty>
    <rSty dxfid="3">
      <rpv i="0">_-* #,##0.00 [$₽-ba-RU]_-;-* #,##0.00 [$₽-ba-RU]_-;_-* "-"?? [$₽-ba-RU]_-;_-@_-</rpv>
    </rSty>
    <rSty dxfid="3">
      <rpv i="0">_-[$R-af-ZA]* #,##0.00_-;-[$R-af-ZA]* #,##0.00_-;_-[$R-af-ZA]* "-"??_-;_-@_-</rpv>
    </rSty>
    <rSty dxfid="3">
      <rpv i="0">_-[$₺-tr-TR]* #,##0.00_-;-[$₺-tr-TR]* #,##0.00_-;_-[$₺-tr-TR]* "-"??_-;_-@_-</rpv>
    </rSty>
    <rSty dxfid="3">
      <rpv i="0">_-[$R$-pt-BR] * #,##0.00_-;-[$R$-pt-BR] * #,##0.00_-;_-[$R$-pt-BR] * "-"??_-;_-@_-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93C82-1175-4E97-AEF0-4287742FF5AA}">
  <dimension ref="B4:N49"/>
  <sheetViews>
    <sheetView showGridLines="0" tabSelected="1" zoomScale="70" zoomScaleNormal="70" workbookViewId="0">
      <selection activeCell="D6" sqref="D6"/>
    </sheetView>
  </sheetViews>
  <sheetFormatPr defaultRowHeight="14.5" x14ac:dyDescent="0.35"/>
  <cols>
    <col min="1" max="1" width="2.7265625" customWidth="1"/>
    <col min="6" max="6" width="16.453125" customWidth="1"/>
    <col min="7" max="7" width="18.26953125" customWidth="1"/>
  </cols>
  <sheetData>
    <row r="4" spans="2:14" x14ac:dyDescent="0.3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2:14" x14ac:dyDescent="0.35">
      <c r="B5" s="7" t="s">
        <v>50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2:14" x14ac:dyDescent="0.35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2:14" x14ac:dyDescent="0.35">
      <c r="B7" t="s">
        <v>0</v>
      </c>
    </row>
    <row r="11" spans="2:14" x14ac:dyDescent="0.35">
      <c r="B11" t="s">
        <v>1</v>
      </c>
      <c r="I11" s="1"/>
    </row>
    <row r="13" spans="2:14" x14ac:dyDescent="0.35">
      <c r="B13" s="7"/>
      <c r="C13" s="7"/>
      <c r="D13" s="7"/>
      <c r="E13" s="7"/>
      <c r="F13" s="7"/>
      <c r="G13" s="7"/>
      <c r="K13" s="7"/>
      <c r="L13" s="7"/>
      <c r="M13" s="7"/>
      <c r="N13" s="7"/>
    </row>
    <row r="14" spans="2:14" x14ac:dyDescent="0.35">
      <c r="B14" s="7" t="s">
        <v>2</v>
      </c>
      <c r="C14" s="7"/>
      <c r="D14" s="7"/>
      <c r="E14" s="7"/>
      <c r="F14" s="7" t="s">
        <v>3</v>
      </c>
      <c r="G14" s="7" t="s">
        <v>4</v>
      </c>
      <c r="K14" s="7" t="s">
        <v>24</v>
      </c>
      <c r="L14" s="7"/>
      <c r="M14" s="7"/>
      <c r="N14" s="7"/>
    </row>
    <row r="15" spans="2:14" x14ac:dyDescent="0.35">
      <c r="B15" s="2" t="s">
        <v>5</v>
      </c>
      <c r="F15" s="1" t="s">
        <v>34</v>
      </c>
      <c r="G15">
        <f>INDEX('Exchange rates'!D3:D30, MATCH('Financial Qualifications'!F15,'Exchange rates'!B3:B26,0))</f>
        <v>0.90459999999999996</v>
      </c>
    </row>
    <row r="17" spans="2:14" x14ac:dyDescent="0.35">
      <c r="F17" t="s">
        <v>6</v>
      </c>
    </row>
    <row r="18" spans="2:14" x14ac:dyDescent="0.35">
      <c r="B18" t="s">
        <v>7</v>
      </c>
      <c r="F18" s="1"/>
    </row>
    <row r="19" spans="2:14" x14ac:dyDescent="0.35">
      <c r="B19" s="3" t="s">
        <v>8</v>
      </c>
      <c r="K19" s="3" t="s">
        <v>8</v>
      </c>
    </row>
    <row r="22" spans="2:14" x14ac:dyDescent="0.35">
      <c r="B22" s="3" t="s">
        <v>9</v>
      </c>
      <c r="G22" s="3" t="s">
        <v>12</v>
      </c>
      <c r="K22" s="3" t="s">
        <v>20</v>
      </c>
      <c r="N22" s="5"/>
    </row>
    <row r="23" spans="2:14" x14ac:dyDescent="0.35">
      <c r="B23" t="s">
        <v>10</v>
      </c>
      <c r="F23" s="1"/>
      <c r="G23" s="1"/>
      <c r="K23" t="s">
        <v>10</v>
      </c>
      <c r="N23" s="4">
        <f>F23</f>
        <v>0</v>
      </c>
    </row>
    <row r="24" spans="2:14" x14ac:dyDescent="0.35">
      <c r="B24" t="s">
        <v>11</v>
      </c>
      <c r="F24" s="1"/>
      <c r="G24" s="1"/>
      <c r="K24" t="s">
        <v>11</v>
      </c>
      <c r="N24" s="4">
        <f>F24</f>
        <v>0</v>
      </c>
    </row>
    <row r="26" spans="2:14" x14ac:dyDescent="0.35">
      <c r="B26" s="3" t="s">
        <v>13</v>
      </c>
      <c r="F26" s="4">
        <f>SUM(F23:F24)</f>
        <v>0</v>
      </c>
      <c r="K26" t="s">
        <v>13</v>
      </c>
      <c r="N26" s="4">
        <f>F26</f>
        <v>0</v>
      </c>
    </row>
    <row r="29" spans="2:14" x14ac:dyDescent="0.35">
      <c r="B29" s="6" t="s">
        <v>14</v>
      </c>
      <c r="F29" s="1"/>
      <c r="G29" s="1"/>
      <c r="K29" t="s">
        <v>14</v>
      </c>
      <c r="N29" s="4">
        <f>F29</f>
        <v>0</v>
      </c>
    </row>
    <row r="30" spans="2:14" x14ac:dyDescent="0.35">
      <c r="B30" s="6" t="s">
        <v>15</v>
      </c>
      <c r="F30" s="1"/>
      <c r="G30" s="1"/>
      <c r="K30" t="s">
        <v>21</v>
      </c>
      <c r="N30" s="4">
        <f>F30</f>
        <v>0</v>
      </c>
    </row>
    <row r="32" spans="2:14" x14ac:dyDescent="0.35">
      <c r="B32" s="6" t="s">
        <v>16</v>
      </c>
      <c r="F32" s="4">
        <f>SUM(F29:F30)</f>
        <v>0</v>
      </c>
      <c r="K32" t="s">
        <v>16</v>
      </c>
      <c r="N32" s="4">
        <f>F32</f>
        <v>0</v>
      </c>
    </row>
    <row r="34" spans="2:14" x14ac:dyDescent="0.35">
      <c r="B34" s="6" t="s">
        <v>22</v>
      </c>
      <c r="F34" s="4">
        <f>F36-(F29+F30)</f>
        <v>0</v>
      </c>
      <c r="K34" t="s">
        <v>22</v>
      </c>
      <c r="N34" s="4">
        <f>F34</f>
        <v>0</v>
      </c>
    </row>
    <row r="36" spans="2:14" x14ac:dyDescent="0.35">
      <c r="B36" s="6" t="s">
        <v>17</v>
      </c>
      <c r="F36" s="1"/>
      <c r="G36" s="1"/>
      <c r="K36" t="s">
        <v>17</v>
      </c>
      <c r="N36" s="4">
        <f>F36</f>
        <v>0</v>
      </c>
    </row>
    <row r="38" spans="2:14" x14ac:dyDescent="0.35">
      <c r="B38" s="6" t="s">
        <v>18</v>
      </c>
      <c r="F38" s="4">
        <v>0</v>
      </c>
      <c r="K38" t="s">
        <v>18</v>
      </c>
      <c r="N38" s="4">
        <f>F38</f>
        <v>0</v>
      </c>
    </row>
    <row r="40" spans="2:14" x14ac:dyDescent="0.35">
      <c r="B40" t="s">
        <v>19</v>
      </c>
      <c r="F40" s="8" t="b">
        <f>IF(F26=F38,TRUE(),FALSE())</f>
        <v>1</v>
      </c>
      <c r="K40" t="s">
        <v>23</v>
      </c>
      <c r="N40" s="9" t="b">
        <f>F40</f>
        <v>1</v>
      </c>
    </row>
    <row r="44" spans="2:14" x14ac:dyDescent="0.35">
      <c r="B44" s="10" t="s">
        <v>25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2:14" x14ac:dyDescent="0.35">
      <c r="B45" t="s">
        <v>26</v>
      </c>
    </row>
    <row r="46" spans="2:14" x14ac:dyDescent="0.35">
      <c r="B46" t="s">
        <v>27</v>
      </c>
    </row>
    <row r="47" spans="2:14" x14ac:dyDescent="0.35">
      <c r="B47" t="s">
        <v>51</v>
      </c>
    </row>
    <row r="48" spans="2:14" x14ac:dyDescent="0.35">
      <c r="B48" s="10" t="s">
        <v>28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2:2" x14ac:dyDescent="0.35">
      <c r="B49" t="s">
        <v>29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FF88FC7-27DE-4E13-8B1B-BEE6AA12621B}">
          <x14:formula1>
            <xm:f>'Exchange rates'!$B$3:$B$31</xm:f>
          </x14:formula1>
          <xm:sqref>F15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6800A-1161-4699-BA75-8C6364C69DC4}">
  <dimension ref="B2:D21"/>
  <sheetViews>
    <sheetView workbookViewId="0">
      <selection activeCell="D21" sqref="D21"/>
    </sheetView>
  </sheetViews>
  <sheetFormatPr defaultColWidth="9.1796875" defaultRowHeight="14.5" x14ac:dyDescent="0.35"/>
  <cols>
    <col min="1" max="1" width="5.08984375" style="11" customWidth="1"/>
    <col min="2" max="2" width="21.1796875" style="11" customWidth="1"/>
    <col min="3" max="3" width="18.7265625" style="11" customWidth="1"/>
    <col min="4" max="4" width="24" style="11" customWidth="1"/>
    <col min="5" max="16384" width="9.1796875" style="11"/>
  </cols>
  <sheetData>
    <row r="2" spans="2:4" x14ac:dyDescent="0.35">
      <c r="D2" s="28" t="s">
        <v>30</v>
      </c>
    </row>
    <row r="3" spans="2:4" x14ac:dyDescent="0.35">
      <c r="B3" s="12" t="s">
        <v>31</v>
      </c>
      <c r="C3" s="12" t="e" vm="1">
        <v>#VALUE!</v>
      </c>
      <c r="D3" s="13" cm="1">
        <f t="array" ref="D3">_FV(C3,"Price")</f>
        <v>0.92600000000000005</v>
      </c>
    </row>
    <row r="4" spans="2:4" x14ac:dyDescent="0.35">
      <c r="B4" s="12" t="s">
        <v>39</v>
      </c>
      <c r="C4" s="12" t="e" vm="2">
        <v>#VALUE!</v>
      </c>
      <c r="D4" s="14" cm="1">
        <f t="array" ref="D4">_FV(C4,"Price")</f>
        <v>122.62</v>
      </c>
    </row>
    <row r="5" spans="2:4" x14ac:dyDescent="0.35">
      <c r="B5" s="12" t="s">
        <v>40</v>
      </c>
      <c r="C5" s="12" t="e" vm="3">
        <v>#VALUE!</v>
      </c>
      <c r="D5" s="15" cm="1">
        <f t="array" ref="D5">_FV(C5,"Price")</f>
        <v>1.2509999999999999</v>
      </c>
    </row>
    <row r="6" spans="2:4" x14ac:dyDescent="0.35">
      <c r="B6" s="12" t="s">
        <v>32</v>
      </c>
      <c r="C6" s="12" t="e" vm="4">
        <v>#VALUE!</v>
      </c>
      <c r="D6" s="16" cm="1">
        <f t="array" ref="D6">_FV(C6,"Price")</f>
        <v>0.76229999999999998</v>
      </c>
    </row>
    <row r="7" spans="2:4" x14ac:dyDescent="0.35">
      <c r="B7" s="12" t="s">
        <v>34</v>
      </c>
      <c r="C7" s="12" t="e" vm="5">
        <v>#VALUE!</v>
      </c>
      <c r="D7" s="17" cm="1">
        <f t="array" ref="D7">_FV(C7,"Price")</f>
        <v>0.90459999999999996</v>
      </c>
    </row>
    <row r="8" spans="2:4" x14ac:dyDescent="0.35">
      <c r="B8" s="12" t="s">
        <v>41</v>
      </c>
      <c r="C8" s="12" t="e" vm="6">
        <v>#VALUE!</v>
      </c>
      <c r="D8" s="18" cm="1">
        <f t="array" ref="D8">_FV(C8,"Price")</f>
        <v>1.3308</v>
      </c>
    </row>
    <row r="9" spans="2:4" x14ac:dyDescent="0.35">
      <c r="B9" s="12" t="s">
        <v>42</v>
      </c>
      <c r="C9" s="12" t="e" vm="7">
        <v>#VALUE!</v>
      </c>
      <c r="D9" s="19" cm="1">
        <f t="array" ref="D9">_FV(C9,"Price")</f>
        <v>6.3624999999999998</v>
      </c>
    </row>
    <row r="10" spans="2:4" x14ac:dyDescent="0.35">
      <c r="B10" s="12" t="s">
        <v>43</v>
      </c>
      <c r="C10" s="12" t="e" vm="8">
        <v>#VALUE!</v>
      </c>
      <c r="D10" s="18" cm="1">
        <f t="array" ref="D10">_FV(C10,"Price")</f>
        <v>7.8338999999999999</v>
      </c>
    </row>
    <row r="11" spans="2:4" x14ac:dyDescent="0.35">
      <c r="B11" s="12" t="s">
        <v>44</v>
      </c>
      <c r="C11" s="12" t="e" vm="9">
        <v>#VALUE!</v>
      </c>
      <c r="D11" s="18" cm="1">
        <f t="array" ref="D11">_FV(C11,"Price")</f>
        <v>1.4418</v>
      </c>
    </row>
    <row r="12" spans="2:4" x14ac:dyDescent="0.35">
      <c r="B12" s="12" t="s">
        <v>45</v>
      </c>
      <c r="C12" s="12" t="e" vm="10">
        <v>#VALUE!</v>
      </c>
      <c r="D12" s="20" cm="1">
        <f t="array" ref="D12">_FV(C12,"Price")</f>
        <v>9.3630999999999993</v>
      </c>
    </row>
    <row r="13" spans="2:4" x14ac:dyDescent="0.35">
      <c r="B13" s="12" t="s">
        <v>35</v>
      </c>
      <c r="C13" s="12" t="e" vm="11">
        <v>#VALUE!</v>
      </c>
      <c r="D13" s="21" cm="1">
        <f t="array" ref="D13">_FV(C13,"Price")</f>
        <v>1217.2</v>
      </c>
    </row>
    <row r="14" spans="2:4" x14ac:dyDescent="0.35">
      <c r="B14" s="12" t="s">
        <v>46</v>
      </c>
      <c r="C14" s="12" t="e" vm="12">
        <v>#VALUE!</v>
      </c>
      <c r="D14" s="18" cm="1">
        <f t="array" ref="D14">_FV(C14,"Price")</f>
        <v>1.3561000000000001</v>
      </c>
    </row>
    <row r="15" spans="2:4" x14ac:dyDescent="0.35">
      <c r="B15" s="12" t="s">
        <v>36</v>
      </c>
      <c r="C15" s="12" t="e" vm="13">
        <v>#VALUE!</v>
      </c>
      <c r="D15" s="22" cm="1">
        <f t="array" ref="D15">_FV(C15,"Price")</f>
        <v>8.7411999999999992</v>
      </c>
    </row>
    <row r="16" spans="2:4" x14ac:dyDescent="0.35">
      <c r="B16" s="12" t="s">
        <v>33</v>
      </c>
      <c r="C16" s="12" t="e" vm="14">
        <v>#VALUE!</v>
      </c>
      <c r="D16" s="18" cm="1">
        <f t="array" ref="D16">_FV(C16,"Price")</f>
        <v>19.831</v>
      </c>
    </row>
    <row r="17" spans="2:4" x14ac:dyDescent="0.35">
      <c r="B17" s="12" t="s">
        <v>47</v>
      </c>
      <c r="C17" s="12" t="e" vm="15">
        <v>#VALUE!</v>
      </c>
      <c r="D17" s="23" cm="1">
        <f t="array" ref="D17">_FV(C17,"Price")</f>
        <v>75.927999999999997</v>
      </c>
    </row>
    <row r="18" spans="2:4" x14ac:dyDescent="0.35">
      <c r="B18" s="12" t="s">
        <v>48</v>
      </c>
      <c r="C18" s="12" t="e" vm="16">
        <v>#VALUE!</v>
      </c>
      <c r="D18" s="24" cm="1">
        <f t="array" ref="D18">_FV(C18,"Price")</f>
        <v>83.25</v>
      </c>
    </row>
    <row r="19" spans="2:4" x14ac:dyDescent="0.35">
      <c r="B19" s="12" t="s">
        <v>49</v>
      </c>
      <c r="C19" s="12" t="e" vm="17">
        <v>#VALUE!</v>
      </c>
      <c r="D19" s="25" cm="1">
        <f t="array" ref="D19">_FV(C19,"Price")</f>
        <v>14.6412</v>
      </c>
    </row>
    <row r="20" spans="2:4" x14ac:dyDescent="0.35">
      <c r="B20" s="12" t="s">
        <v>37</v>
      </c>
      <c r="C20" s="12" t="e" vm="18">
        <v>#VALUE!</v>
      </c>
      <c r="D20" s="26" cm="1">
        <f t="array" ref="D20">_FV(C20,"Price")</f>
        <v>14.6777</v>
      </c>
    </row>
    <row r="21" spans="2:4" x14ac:dyDescent="0.35">
      <c r="B21" s="12" t="s">
        <v>38</v>
      </c>
      <c r="C21" s="12" t="e" vm="19">
        <v>#VALUE!</v>
      </c>
      <c r="D21" s="27" cm="1">
        <f t="array" ref="D21">_FV(C21,"Price")</f>
        <v>4.6581999999999999</v>
      </c>
    </row>
  </sheetData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4C87894D188408B4B2D426CA0BDA0" ma:contentTypeVersion="11" ma:contentTypeDescription="Create a new document." ma:contentTypeScope="" ma:versionID="bef09748cae407db162e218187d5b908">
  <xsd:schema xmlns:xsd="http://www.w3.org/2001/XMLSchema" xmlns:xs="http://www.w3.org/2001/XMLSchema" xmlns:p="http://schemas.microsoft.com/office/2006/metadata/properties" xmlns:ns2="438a8a0a-3515-43a4-ad89-89ce50a34287" xmlns:ns3="3fbab10f-f171-4bff-8998-5f223752c83a" targetNamespace="http://schemas.microsoft.com/office/2006/metadata/properties" ma:root="true" ma:fieldsID="d146ed861bbb0433eead60539b3e3bc5" ns2:_="" ns3:_="">
    <xsd:import namespace="438a8a0a-3515-43a4-ad89-89ce50a34287"/>
    <xsd:import namespace="3fbab10f-f171-4bff-8998-5f223752c8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a8a0a-3515-43a4-ad89-89ce50a342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bab10f-f171-4bff-8998-5f223752c83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D262D6-D86A-4E2E-B31A-2C509E6A0B39}"/>
</file>

<file path=customXml/itemProps2.xml><?xml version="1.0" encoding="utf-8"?>
<ds:datastoreItem xmlns:ds="http://schemas.openxmlformats.org/officeDocument/2006/customXml" ds:itemID="{DFFA79DE-ACD1-46C0-958C-88514EDD86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1CD3F7E-60BB-4842-9361-840ACDCACB4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Financial Qualifications</vt:lpstr>
      <vt:lpstr>Exchange 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Torro</dc:creator>
  <cp:lastModifiedBy>Castalia</cp:lastModifiedBy>
  <dcterms:created xsi:type="dcterms:W3CDTF">2022-03-11T21:45:48Z</dcterms:created>
  <dcterms:modified xsi:type="dcterms:W3CDTF">2022-04-04T03:28:00Z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0x01010082E4C87894D188408B4B2D426CA0BDA0</vt:lpwstr>
  </property>
</Properties>
</file>