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worldbankgroup-my.sharepoint.com/personal/mmirza3_ifc_org/Documents/Documents/IFC_WORK/Projects/Manufacturing/Decrab-Cement/"/>
    </mc:Choice>
  </mc:AlternateContent>
  <xr:revisionPtr revIDLastSave="0" documentId="8_{BCBD0543-CB89-4BB0-A183-CE47116F59FB}" xr6:coauthVersionLast="47" xr6:coauthVersionMax="47" xr10:uidLastSave="{00000000-0000-0000-0000-000000000000}"/>
  <bookViews>
    <workbookView xWindow="10" yWindow="0" windowWidth="19180" windowHeight="10200" xr2:uid="{6C6360CC-0D3C-46EA-808A-3BA22758B2E0}"/>
  </bookViews>
  <sheets>
    <sheet name="Questionnaire" sheetId="1" r:id="rId1"/>
  </sheets>
  <definedNames>
    <definedName name="_xlnm.Print_Titles" localSheetId="0">Questionnaire!$1:$5</definedName>
    <definedName name="solver_adj" localSheetId="0" hidden="1">Questionnaire!#REF!</definedName>
    <definedName name="solver_cvg" localSheetId="0" hidden="1">0.0001</definedName>
    <definedName name="solver_drv" localSheetId="0" hidden="1">1</definedName>
    <definedName name="solver_eng" localSheetId="0" hidden="1">1</definedName>
    <definedName name="solver_est" localSheetId="0" hidden="1">1</definedName>
    <definedName name="solver_itr" localSheetId="0" hidden="1">2147483647</definedName>
    <definedName name="solver_mip" localSheetId="0" hidden="1">2147483647</definedName>
    <definedName name="solver_mni" localSheetId="0" hidden="1">30</definedName>
    <definedName name="solver_mrt" localSheetId="0" hidden="1">0.075</definedName>
    <definedName name="solver_msl" localSheetId="0" hidden="1">2</definedName>
    <definedName name="solver_neg" localSheetId="0" hidden="1">1</definedName>
    <definedName name="solver_nod" localSheetId="0" hidden="1">2147483647</definedName>
    <definedName name="solver_num" localSheetId="0" hidden="1">0</definedName>
    <definedName name="solver_nwt" localSheetId="0" hidden="1">1</definedName>
    <definedName name="solver_opt" localSheetId="0" hidden="1">Questionnaire!#REF!</definedName>
    <definedName name="solver_pre" localSheetId="0" hidden="1">0.000001</definedName>
    <definedName name="solver_rbv" localSheetId="0" hidden="1">1</definedName>
    <definedName name="solver_rel31" hidden="1">2</definedName>
    <definedName name="solver_rel32" hidden="1">2</definedName>
    <definedName name="solver_rel33" hidden="1">2</definedName>
    <definedName name="solver_rel34" hidden="1">2</definedName>
    <definedName name="solver_rel35" hidden="1">2</definedName>
    <definedName name="solver_rhs31" hidden="1">0</definedName>
    <definedName name="solver_rhs32" hidden="1">0</definedName>
    <definedName name="solver_rhs33" hidden="1">0</definedName>
    <definedName name="solver_rhs34" hidden="1">0</definedName>
    <definedName name="solver_rhs35" hidden="1">0</definedName>
    <definedName name="solver_rlx" localSheetId="0" hidden="1">2</definedName>
    <definedName name="solver_rsd" localSheetId="0" hidden="1">0</definedName>
    <definedName name="solver_scl" localSheetId="0" hidden="1">1</definedName>
    <definedName name="solver_sho" localSheetId="0" hidden="1">2</definedName>
    <definedName name="solver_ssz" localSheetId="0" hidden="1">100</definedName>
    <definedName name="solver_tim" localSheetId="0" hidden="1">2147483647</definedName>
    <definedName name="solver_tol" localSheetId="0" hidden="1">0.01</definedName>
    <definedName name="solver_typ" localSheetId="0" hidden="1">3</definedName>
    <definedName name="solver_val" localSheetId="0" hidden="1">0</definedName>
    <definedName name="solver_ver" localSheetId="0" hidden="1">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4" i="1" l="1"/>
  <c r="D72" i="1"/>
  <c r="D94" i="1"/>
  <c r="D86" i="1"/>
  <c r="A28" i="1" l="1"/>
  <c r="A34" i="1" s="1"/>
  <c r="A23" i="1"/>
  <c r="A24" i="1" s="1"/>
  <c r="A25" i="1" s="1"/>
  <c r="A26" i="1" s="1"/>
  <c r="A39" i="1" l="1"/>
  <c r="A35" i="1"/>
  <c r="A36" i="1" s="1"/>
  <c r="A37" i="1" s="1"/>
  <c r="A29" i="1"/>
  <c r="A30" i="1" s="1"/>
  <c r="A31" i="1" s="1"/>
  <c r="A32" i="1" s="1"/>
  <c r="A40" i="1" l="1"/>
  <c r="A41" i="1" s="1"/>
  <c r="A42" i="1" s="1"/>
  <c r="A43" i="1" s="1"/>
  <c r="A44" i="1" s="1"/>
  <c r="A45" i="1" s="1"/>
  <c r="A46" i="1" s="1"/>
  <c r="A47" i="1" s="1"/>
  <c r="A48" i="1" s="1"/>
  <c r="A49" i="1" s="1"/>
  <c r="A51" i="1"/>
  <c r="A52" i="1" l="1"/>
  <c r="A78" i="1"/>
  <c r="A56" i="1" l="1"/>
  <c r="A57" i="1" s="1"/>
  <c r="A58" i="1" s="1"/>
  <c r="A59" i="1" s="1"/>
  <c r="A60" i="1" s="1"/>
  <c r="A61" i="1" s="1"/>
  <c r="A62" i="1" s="1"/>
  <c r="A64" i="1" s="1"/>
  <c r="A53" i="1"/>
  <c r="A54" i="1" s="1"/>
  <c r="A55" i="1" s="1"/>
  <c r="A96" i="1"/>
  <c r="A65" i="1" l="1"/>
  <c r="A74" i="1" s="1"/>
  <c r="A75" i="1" s="1"/>
  <c r="A76" i="1" s="1"/>
  <c r="A97" i="1"/>
  <c r="A118" i="1"/>
  <c r="A119" i="1" s="1"/>
  <c r="A120" i="1" s="1"/>
  <c r="A121" i="1" s="1"/>
  <c r="A66" i="1" l="1"/>
  <c r="A67" i="1" s="1"/>
  <c r="A68" i="1" s="1"/>
  <c r="A69" i="1" s="1"/>
  <c r="A70" i="1" s="1"/>
  <c r="A71" i="1" s="1"/>
  <c r="A72" i="1" s="1"/>
  <c r="A107" i="1"/>
  <c r="A108" i="1" s="1"/>
  <c r="A109" i="1" s="1"/>
  <c r="A110" i="1" s="1"/>
  <c r="A111" i="1" s="1"/>
  <c r="A98" i="1"/>
  <c r="A99" i="1" s="1"/>
  <c r="A100" i="1" s="1"/>
  <c r="A101" i="1" s="1"/>
  <c r="A102" i="1" s="1"/>
  <c r="A103" i="1" s="1"/>
  <c r="A104" i="1" s="1"/>
  <c r="A105" i="1" s="1"/>
  <c r="A106" i="1" s="1"/>
  <c r="A130" i="1"/>
  <c r="A122" i="1"/>
  <c r="A123" i="1" s="1"/>
  <c r="A124" i="1" s="1"/>
  <c r="A125" i="1" s="1"/>
  <c r="A126" i="1" s="1"/>
  <c r="A127" i="1" s="1"/>
  <c r="A128" i="1" s="1"/>
  <c r="A129" i="1" s="1"/>
  <c r="A134" i="1" l="1"/>
  <c r="A135" i="1" s="1"/>
  <c r="A136" i="1" s="1"/>
  <c r="A131" i="1"/>
  <c r="A132" i="1" s="1"/>
  <c r="A133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Alexander Sharabaroff</author>
  </authors>
  <commentList>
    <comment ref="F35" authorId="0" shapeId="0" xr:uid="{8421CFF8-72A5-4166-9B6E-510B43695BC2}">
      <text>
        <r>
          <rPr>
            <b/>
            <sz val="9"/>
            <color indexed="81"/>
            <rFont val="Tahoma"/>
            <family val="2"/>
          </rPr>
          <t>Alexander Sharabaroff:</t>
        </r>
        <r>
          <rPr>
            <sz val="9"/>
            <color indexed="81"/>
            <rFont val="Tahoma"/>
            <family val="2"/>
          </rPr>
          <t xml:space="preserve">
Please select one of the three options which reflect the currently installed equipment</t>
        </r>
      </text>
    </comment>
    <comment ref="F37" authorId="0" shapeId="0" xr:uid="{D1D6E3B4-B6A0-4232-9617-C5898BD01FFA}">
      <text>
        <r>
          <rPr>
            <b/>
            <sz val="9"/>
            <color indexed="81"/>
            <rFont val="Tahoma"/>
            <family val="2"/>
          </rPr>
          <t>Alexander Sharabaroff:</t>
        </r>
        <r>
          <rPr>
            <sz val="9"/>
            <color indexed="81"/>
            <rFont val="Tahoma"/>
            <family val="2"/>
          </rPr>
          <t xml:space="preserve">
Please select one of the two options which reflect the currently installed equipment</t>
        </r>
      </text>
    </comment>
    <comment ref="F75" authorId="0" shapeId="0" xr:uid="{9299860B-EE9B-4FE6-8563-9F3DAD2BA69C}">
      <text>
        <r>
          <rPr>
            <b/>
            <sz val="9"/>
            <color indexed="81"/>
            <rFont val="Tahoma"/>
            <family val="2"/>
          </rPr>
          <t>Alexander Sharabaroff:</t>
        </r>
        <r>
          <rPr>
            <sz val="9"/>
            <color indexed="81"/>
            <rFont val="Tahoma"/>
            <family val="2"/>
          </rPr>
          <t xml:space="preserve">
Please select one of the two options which reflect the currently installed equipment</t>
        </r>
      </text>
    </comment>
    <comment ref="F76" authorId="0" shapeId="0" xr:uid="{3B6BE413-8986-4656-B69D-D005F58BAED5}">
      <text>
        <r>
          <rPr>
            <b/>
            <sz val="9"/>
            <color indexed="81"/>
            <rFont val="Tahoma"/>
            <family val="2"/>
          </rPr>
          <t>Alexander Sharabaroff:</t>
        </r>
        <r>
          <rPr>
            <sz val="9"/>
            <color indexed="81"/>
            <rFont val="Tahoma"/>
            <family val="2"/>
          </rPr>
          <t xml:space="preserve">
Please select one of the two options which reflect the currently installed equipment</t>
        </r>
      </text>
    </comment>
  </commentList>
</comments>
</file>

<file path=xl/sharedStrings.xml><?xml version="1.0" encoding="utf-8"?>
<sst xmlns="http://schemas.openxmlformats.org/spreadsheetml/2006/main" count="197" uniqueCount="125">
  <si>
    <t>Questionnaire</t>
  </si>
  <si>
    <t>Study Objectives</t>
  </si>
  <si>
    <t>Production increase</t>
  </si>
  <si>
    <t>Improved energy efficiency</t>
  </si>
  <si>
    <t>Lower production costs</t>
  </si>
  <si>
    <t>Alternative fuel addition</t>
  </si>
  <si>
    <t>Alternative power source</t>
  </si>
  <si>
    <t>CO2 reduction</t>
  </si>
  <si>
    <t>Item</t>
  </si>
  <si>
    <t>Description</t>
  </si>
  <si>
    <t>Units</t>
  </si>
  <si>
    <t>Comments</t>
  </si>
  <si>
    <t>Plant Local Conditions</t>
  </si>
  <si>
    <t>Plant Elevation</t>
  </si>
  <si>
    <t>masl</t>
  </si>
  <si>
    <t>Ambient temperature</t>
  </si>
  <si>
    <t>Maximum</t>
  </si>
  <si>
    <t>°C</t>
  </si>
  <si>
    <t>Minimum</t>
  </si>
  <si>
    <t>Clinker Production Input Data</t>
  </si>
  <si>
    <t>%</t>
  </si>
  <si>
    <t>Pyroprocess system production</t>
  </si>
  <si>
    <t>t/d</t>
  </si>
  <si>
    <t>Specific power consumption</t>
  </si>
  <si>
    <t>kWh/t</t>
  </si>
  <si>
    <t>Pyroprocess system specific heat consumption</t>
  </si>
  <si>
    <t>kJ/kg</t>
  </si>
  <si>
    <t>Pyroprocess system Upgrades</t>
  </si>
  <si>
    <t>Pyroprocess feed system description</t>
  </si>
  <si>
    <t>Text</t>
  </si>
  <si>
    <t>Air lift, screw pump, bucket elevator</t>
  </si>
  <si>
    <t>Number of preheater stages</t>
  </si>
  <si>
    <t>Number</t>
  </si>
  <si>
    <t>Clinker Cooler description</t>
  </si>
  <si>
    <t>Old or modern technology</t>
  </si>
  <si>
    <t>Fuel Mix (by heat input)</t>
  </si>
  <si>
    <t>Coal</t>
  </si>
  <si>
    <t>% of total</t>
  </si>
  <si>
    <t>Petcoke</t>
  </si>
  <si>
    <t>Wood</t>
  </si>
  <si>
    <t>Tire fluff</t>
  </si>
  <si>
    <t>Pecans</t>
  </si>
  <si>
    <t>Municipal solid waste</t>
  </si>
  <si>
    <t>Natural gas</t>
  </si>
  <si>
    <r>
      <t>H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 xml:space="preserve"> gas</t>
    </r>
  </si>
  <si>
    <t>Cement Grinding System</t>
  </si>
  <si>
    <t>Cement mill utilization rate</t>
  </si>
  <si>
    <t>Cement Composition (main cement produced)</t>
  </si>
  <si>
    <t>Clinker</t>
  </si>
  <si>
    <t>Gypsum</t>
  </si>
  <si>
    <t>Limestone</t>
  </si>
  <si>
    <t>Pozzolan</t>
  </si>
  <si>
    <t>Calcined clay</t>
  </si>
  <si>
    <t>Flyash</t>
  </si>
  <si>
    <t>Total</t>
  </si>
  <si>
    <t>Cement Composition (Alternate cement produced)</t>
  </si>
  <si>
    <t>Cement Grinding system</t>
  </si>
  <si>
    <t>Grinding system description</t>
  </si>
  <si>
    <t>Ball mill system, vertical mill system</t>
  </si>
  <si>
    <t>Classifier type</t>
  </si>
  <si>
    <t>Old design or High efficiency</t>
  </si>
  <si>
    <t>Power supply from grid</t>
  </si>
  <si>
    <t>Renewable PPA</t>
  </si>
  <si>
    <t>Wind</t>
  </si>
  <si>
    <t>Return On Investment Calculations Input</t>
  </si>
  <si>
    <t>Fuel Costs</t>
  </si>
  <si>
    <t>USD/t</t>
  </si>
  <si>
    <t>USD/MWh</t>
  </si>
  <si>
    <t>Other costs</t>
  </si>
  <si>
    <t>Cement Sales Net Margin</t>
  </si>
  <si>
    <t>USD/kWh</t>
  </si>
  <si>
    <t>Average labor cost per person per year</t>
  </si>
  <si>
    <t>USD/person/year</t>
  </si>
  <si>
    <t>Overall plant data</t>
  </si>
  <si>
    <t>Control room computer screen printouts</t>
  </si>
  <si>
    <t>Plant flow diagrams</t>
  </si>
  <si>
    <t>Clinker cooler</t>
  </si>
  <si>
    <t>Kiln</t>
  </si>
  <si>
    <t>Calciner</t>
  </si>
  <si>
    <t>Raw mill</t>
  </si>
  <si>
    <t>Main dust collector</t>
  </si>
  <si>
    <t>Clinker cooler vent dust collector</t>
  </si>
  <si>
    <t>Solid fuel grinding system</t>
  </si>
  <si>
    <t>Cement mill</t>
  </si>
  <si>
    <t>Main fans characteristic curves</t>
  </si>
  <si>
    <t>Preheater fan</t>
  </si>
  <si>
    <t>Main dust collector vent fan</t>
  </si>
  <si>
    <t>Clinker cooler vent fan</t>
  </si>
  <si>
    <t>Plant general arrangement drawings</t>
  </si>
  <si>
    <t>Plant audit reports</t>
  </si>
  <si>
    <t>IFC Cement Decarbonization Tool</t>
  </si>
  <si>
    <t>Please indicate any your objectives you may have for your plant, including numerical values if applicable:</t>
  </si>
  <si>
    <t>Target (if applicable)</t>
  </si>
  <si>
    <t>Present situation</t>
  </si>
  <si>
    <t>MWh</t>
  </si>
  <si>
    <r>
      <t>Electrical Power</t>
    </r>
    <r>
      <rPr>
        <sz val="12"/>
        <color theme="1"/>
        <rFont val="Arial"/>
        <family val="2"/>
      </rPr>
      <t xml:space="preserve"> (if MWh are not available, please indicate total consumption and % by source)</t>
    </r>
  </si>
  <si>
    <r>
      <t>If applicable, sold CO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 xml:space="preserve"> carbon credit price</t>
    </r>
  </si>
  <si>
    <t>Natural gas (if price is per cubic meter, please indicate)</t>
  </si>
  <si>
    <t>Other solid or liquid fuel (please indicate)</t>
  </si>
  <si>
    <t>Select option</t>
  </si>
  <si>
    <t>Fuel (if applicable, please enter specific fuel chemical composition in the Fuel tab)</t>
  </si>
  <si>
    <t>Other (please indicate)</t>
  </si>
  <si>
    <t>Solar PV</t>
  </si>
  <si>
    <t>Captive power (please indicate type, fuel, installed capacity)</t>
  </si>
  <si>
    <t>Municipal solid waste (please indicate type)</t>
  </si>
  <si>
    <t>Pyroprocess system (kiln) utilization rate</t>
  </si>
  <si>
    <t>Fuel chemical and physical analyses data (lab)</t>
  </si>
  <si>
    <t>MW</t>
  </si>
  <si>
    <t>Power generation (average)</t>
  </si>
  <si>
    <t>Color coding</t>
  </si>
  <si>
    <t>Required input</t>
  </si>
  <si>
    <t>Desired input</t>
  </si>
  <si>
    <t>Existing equipment specifications (technical documents)</t>
  </si>
  <si>
    <t>Main cement annual production</t>
  </si>
  <si>
    <t>Types of cement produced (e.g. OPC, blended)</t>
  </si>
  <si>
    <t>Alternate cement annual production</t>
  </si>
  <si>
    <t>Power consumption (MWh)</t>
  </si>
  <si>
    <t>tons</t>
  </si>
  <si>
    <t>Power demand or installed capacity (MW)</t>
  </si>
  <si>
    <t>Power demand from grid (capacity)</t>
  </si>
  <si>
    <t>WHRPG (please indicate if steam or ORC)</t>
  </si>
  <si>
    <r>
      <rPr>
        <b/>
        <sz val="12"/>
        <color theme="1"/>
        <rFont val="Arial"/>
        <family val="2"/>
      </rPr>
      <t>Instructions</t>
    </r>
    <r>
      <rPr>
        <sz val="12"/>
        <color theme="1"/>
        <rFont val="Arial"/>
        <family val="2"/>
      </rPr>
      <t xml:space="preserve"> - Please describe your plant objectives, fill out data in items 1.00 through 7.24 and provide technical documents for items 8.1 and 8.2. Other inputs are optional.</t>
    </r>
  </si>
  <si>
    <t>Cement Plant Name</t>
  </si>
  <si>
    <t>Location</t>
  </si>
  <si>
    <t xml:space="preserve">Once completed, please email this questionnaire to ifc_cement_decarb@ifc.org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</si>
</sst>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0">
    <font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sz val="12"/>
      <name val="CG Omega"/>
    </font>
    <font>
      <sz val="12"/>
      <name val="Arial"/>
      <family val="2"/>
    </font>
    <font>
      <vertAlign val="subscript"/>
      <sz val="12"/>
      <color theme="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/>
  </cellStyleXfs>
  <cellXfs count="43">
    <xf numFmtId="0" fontId="0" fillId="0" borderId="0" xfId="0"/>
    <xf numFmtId="0" fontId="3" fillId="2" borderId="0" xfId="0" applyFont="1" applyFill="1" applyAlignment="1">
      <alignment horizontal="left"/>
    </xf>
    <xf numFmtId="0" fontId="0" fillId="2" borderId="0" xfId="0" applyFill="1" applyAlignment="1">
      <alignment horizontal="centerContinuous"/>
    </xf>
    <xf numFmtId="0" fontId="2" fillId="2" borderId="0" xfId="0" applyFont="1" applyFill="1" applyAlignment="1">
      <alignment horizontal="right"/>
    </xf>
    <xf numFmtId="0" fontId="3" fillId="0" borderId="0" xfId="0" applyFont="1" applyAlignment="1">
      <alignment horizontal="centerContinuous"/>
    </xf>
    <xf numFmtId="0" fontId="0" fillId="0" borderId="0" xfId="0" applyAlignment="1">
      <alignment horizontal="left"/>
    </xf>
    <xf numFmtId="0" fontId="3" fillId="0" borderId="0" xfId="0" applyFont="1"/>
    <xf numFmtId="0" fontId="0" fillId="0" borderId="0" xfId="0" applyAlignment="1">
      <alignment horizontal="left" indent="1"/>
    </xf>
    <xf numFmtId="43" fontId="0" fillId="0" borderId="0" xfId="1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6" fillId="0" borderId="0" xfId="2" applyFont="1" applyAlignment="1">
      <alignment horizontal="left"/>
    </xf>
    <xf numFmtId="43" fontId="0" fillId="0" borderId="0" xfId="0" applyNumberFormat="1"/>
    <xf numFmtId="0" fontId="0" fillId="0" borderId="0" xfId="0" applyAlignment="1">
      <alignment horizontal="left" wrapText="1"/>
    </xf>
    <xf numFmtId="0" fontId="4" fillId="0" borderId="0" xfId="2" applyFont="1" applyAlignment="1">
      <alignment horizontal="left"/>
    </xf>
    <xf numFmtId="0" fontId="0" fillId="3" borderId="0" xfId="0" applyFill="1"/>
    <xf numFmtId="0" fontId="0" fillId="0" borderId="1" xfId="0" applyBorder="1"/>
    <xf numFmtId="0" fontId="6" fillId="3" borderId="0" xfId="2" applyFont="1" applyFill="1" applyAlignment="1">
      <alignment horizontal="left" indent="1"/>
    </xf>
    <xf numFmtId="0" fontId="6" fillId="3" borderId="0" xfId="2" applyFont="1" applyFill="1" applyAlignment="1">
      <alignment horizontal="left"/>
    </xf>
    <xf numFmtId="0" fontId="0" fillId="4" borderId="0" xfId="0" applyFill="1" applyAlignment="1">
      <alignment horizontal="left"/>
    </xf>
    <xf numFmtId="0" fontId="0" fillId="5" borderId="0" xfId="0" applyFill="1" applyAlignment="1">
      <alignment horizontal="left"/>
    </xf>
    <xf numFmtId="0" fontId="0" fillId="5" borderId="0" xfId="0" applyFill="1" applyAlignment="1">
      <alignment horizontal="left" indent="1"/>
    </xf>
    <xf numFmtId="0" fontId="0" fillId="0" borderId="0" xfId="0" applyFill="1" applyBorder="1" applyAlignment="1">
      <alignment horizontal="center"/>
    </xf>
    <xf numFmtId="0" fontId="0" fillId="4" borderId="0" xfId="0" applyFill="1"/>
    <xf numFmtId="0" fontId="0" fillId="5" borderId="0" xfId="0" applyFill="1"/>
    <xf numFmtId="0" fontId="3" fillId="0" borderId="0" xfId="0" applyFont="1" applyAlignment="1">
      <alignment horizontal="left" indent="1"/>
    </xf>
    <xf numFmtId="0" fontId="0" fillId="0" borderId="0" xfId="0" applyBorder="1"/>
    <xf numFmtId="43" fontId="3" fillId="0" borderId="0" xfId="0" applyNumberFormat="1" applyFont="1"/>
    <xf numFmtId="0" fontId="0" fillId="2" borderId="0" xfId="0" applyFill="1" applyAlignment="1">
      <alignment horizontal="centerContinuous" wrapText="1"/>
    </xf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0" borderId="0" xfId="0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1" xfId="0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0" fontId="0" fillId="0" borderId="0" xfId="0" applyBorder="1" applyAlignment="1">
      <alignment wrapText="1"/>
    </xf>
    <xf numFmtId="0" fontId="3" fillId="0" borderId="0" xfId="0" applyFont="1" applyAlignment="1">
      <alignment horizontal="left" wrapText="1"/>
    </xf>
    <xf numFmtId="0" fontId="0" fillId="3" borderId="0" xfId="0" applyFill="1" applyAlignment="1">
      <alignment horizontal="left" indent="1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</cellXfs>
  <cellStyles count="3">
    <cellStyle name="Comma" xfId="1" builtinId="3"/>
    <cellStyle name="Normal" xfId="0" builtinId="0"/>
    <cellStyle name="Normal 2" xfId="2" xr:uid="{B838D88A-ADE8-4B67-A5E9-19F1365B1A5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1841458</xdr:colOff>
      <xdr:row>3</xdr:row>
      <xdr:rowOff>7488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FA74B7A-1566-4CE1-AD35-D3155FBFE5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444708" cy="5974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00BCCE-2757-423C-9D40-3A43793608F8}">
  <sheetPr codeName="Sheet12">
    <pageSetUpPr fitToPage="1"/>
  </sheetPr>
  <dimension ref="A1:F137"/>
  <sheetViews>
    <sheetView showGridLines="0" tabSelected="1" zoomScale="85" zoomScaleNormal="85" workbookViewId="0">
      <selection activeCell="D7" sqref="D7"/>
    </sheetView>
  </sheetViews>
  <sheetFormatPr defaultRowHeight="15.5"/>
  <cols>
    <col min="1" max="1" width="7" customWidth="1"/>
    <col min="2" max="2" width="46.84375" customWidth="1"/>
    <col min="3" max="3" width="15.23046875" customWidth="1"/>
    <col min="4" max="4" width="24.4609375" style="31" customWidth="1"/>
    <col min="5" max="5" width="26" style="31" customWidth="1"/>
    <col min="6" max="6" width="33.84375" customWidth="1"/>
    <col min="7" max="7" width="15.69140625" customWidth="1"/>
  </cols>
  <sheetData>
    <row r="1" spans="1:6">
      <c r="A1" s="1"/>
      <c r="B1" s="1"/>
      <c r="C1" s="2"/>
      <c r="D1" s="30"/>
      <c r="E1" s="30"/>
      <c r="F1" s="3"/>
    </row>
    <row r="2" spans="1:6">
      <c r="A2" s="1"/>
      <c r="B2" s="1"/>
      <c r="C2" s="2"/>
      <c r="D2" s="30"/>
      <c r="E2" s="30"/>
      <c r="F2" s="3" t="s">
        <v>90</v>
      </c>
    </row>
    <row r="3" spans="1:6">
      <c r="A3" s="2"/>
      <c r="B3" s="2"/>
      <c r="C3" s="2"/>
      <c r="D3" s="30"/>
      <c r="E3" s="30"/>
      <c r="F3" s="3" t="s">
        <v>0</v>
      </c>
    </row>
    <row r="4" spans="1:6">
      <c r="A4" s="2"/>
      <c r="B4" s="2"/>
      <c r="C4" s="2"/>
      <c r="D4" s="30"/>
      <c r="E4" s="30"/>
      <c r="F4" s="2"/>
    </row>
    <row r="5" spans="1:6">
      <c r="B5" s="4"/>
    </row>
    <row r="6" spans="1:6">
      <c r="A6" s="5" t="s">
        <v>121</v>
      </c>
      <c r="B6" s="4"/>
    </row>
    <row r="7" spans="1:6">
      <c r="A7" s="5" t="s">
        <v>124</v>
      </c>
      <c r="B7" s="4"/>
    </row>
    <row r="8" spans="1:6">
      <c r="B8" s="4"/>
    </row>
    <row r="9" spans="1:6">
      <c r="B9" s="4" t="s">
        <v>122</v>
      </c>
      <c r="D9" s="41"/>
      <c r="E9" s="42"/>
    </row>
    <row r="10" spans="1:6">
      <c r="B10" s="4" t="s">
        <v>123</v>
      </c>
      <c r="D10" s="41"/>
      <c r="E10" s="42"/>
    </row>
    <row r="11" spans="1:6">
      <c r="B11" s="4"/>
    </row>
    <row r="12" spans="1:6">
      <c r="A12" s="6" t="s">
        <v>1</v>
      </c>
    </row>
    <row r="13" spans="1:6">
      <c r="A13" t="s">
        <v>91</v>
      </c>
    </row>
    <row r="14" spans="1:6">
      <c r="A14" s="7" t="s">
        <v>2</v>
      </c>
      <c r="D14" s="32"/>
      <c r="E14" s="32"/>
    </row>
    <row r="15" spans="1:6">
      <c r="A15" s="7" t="s">
        <v>3</v>
      </c>
      <c r="D15" s="32"/>
      <c r="E15" s="32"/>
    </row>
    <row r="16" spans="1:6">
      <c r="A16" s="7" t="s">
        <v>4</v>
      </c>
      <c r="D16" s="32"/>
      <c r="E16" s="32"/>
    </row>
    <row r="17" spans="1:6">
      <c r="A17" s="7" t="s">
        <v>5</v>
      </c>
      <c r="D17" s="32"/>
      <c r="E17" s="32"/>
    </row>
    <row r="18" spans="1:6">
      <c r="A18" s="7" t="s">
        <v>6</v>
      </c>
      <c r="D18" s="32"/>
      <c r="E18" s="32"/>
    </row>
    <row r="19" spans="1:6">
      <c r="A19" s="7" t="s">
        <v>7</v>
      </c>
      <c r="D19" s="32"/>
      <c r="E19" s="32"/>
    </row>
    <row r="20" spans="1:6">
      <c r="A20" s="8"/>
      <c r="B20" s="5"/>
      <c r="C20" s="9"/>
      <c r="D20" s="33"/>
      <c r="E20" s="34"/>
      <c r="F20" s="11"/>
    </row>
    <row r="21" spans="1:6">
      <c r="A21" s="10" t="s">
        <v>8</v>
      </c>
      <c r="B21" s="10" t="s">
        <v>9</v>
      </c>
      <c r="C21" s="10" t="s">
        <v>10</v>
      </c>
      <c r="D21" s="34" t="s">
        <v>93</v>
      </c>
      <c r="E21" s="34" t="s">
        <v>92</v>
      </c>
      <c r="F21" s="11" t="s">
        <v>11</v>
      </c>
    </row>
    <row r="22" spans="1:6">
      <c r="A22" s="8">
        <v>1</v>
      </c>
      <c r="B22" s="12" t="s">
        <v>12</v>
      </c>
      <c r="C22" s="10"/>
      <c r="D22" s="34"/>
      <c r="E22" s="34"/>
      <c r="F22" s="11"/>
    </row>
    <row r="23" spans="1:6">
      <c r="A23" s="8">
        <f>A22+0.1</f>
        <v>1.1000000000000001</v>
      </c>
      <c r="B23" s="20" t="s">
        <v>13</v>
      </c>
      <c r="C23" s="9" t="s">
        <v>14</v>
      </c>
      <c r="D23" s="35"/>
      <c r="E23" s="36"/>
      <c r="F23" s="11"/>
    </row>
    <row r="24" spans="1:6">
      <c r="A24" s="8">
        <f>A23+0.1</f>
        <v>1.2000000000000002</v>
      </c>
      <c r="B24" s="13" t="s">
        <v>15</v>
      </c>
      <c r="D24" s="38"/>
      <c r="E24" s="38"/>
    </row>
    <row r="25" spans="1:6">
      <c r="A25" s="8">
        <f>+A24+0.01</f>
        <v>1.2100000000000002</v>
      </c>
      <c r="B25" s="19" t="s">
        <v>16</v>
      </c>
      <c r="C25" s="9" t="s">
        <v>17</v>
      </c>
      <c r="D25" s="35"/>
      <c r="E25" s="35"/>
    </row>
    <row r="26" spans="1:6">
      <c r="A26" s="8">
        <f>+A25+0.01</f>
        <v>1.2200000000000002</v>
      </c>
      <c r="B26" s="19" t="s">
        <v>18</v>
      </c>
      <c r="C26" s="9" t="s">
        <v>17</v>
      </c>
      <c r="D26" s="35"/>
      <c r="E26" s="35"/>
    </row>
    <row r="27" spans="1:6">
      <c r="A27" s="8"/>
      <c r="B27" s="19"/>
      <c r="C27" s="9"/>
      <c r="D27" s="37"/>
      <c r="E27" s="37"/>
    </row>
    <row r="28" spans="1:6">
      <c r="A28" s="14">
        <f>A22+1</f>
        <v>2</v>
      </c>
      <c r="B28" s="6" t="s">
        <v>19</v>
      </c>
    </row>
    <row r="29" spans="1:6">
      <c r="A29" s="14">
        <f>A28+0.01</f>
        <v>2.0099999999999998</v>
      </c>
      <c r="B29" t="s">
        <v>105</v>
      </c>
      <c r="C29" s="9" t="s">
        <v>20</v>
      </c>
      <c r="D29" s="35"/>
      <c r="E29" s="32"/>
    </row>
    <row r="30" spans="1:6">
      <c r="A30" s="14">
        <f>A29+0.01</f>
        <v>2.0199999999999996</v>
      </c>
      <c r="B30" t="s">
        <v>21</v>
      </c>
      <c r="C30" s="9" t="s">
        <v>22</v>
      </c>
      <c r="D30" s="35"/>
      <c r="E30" s="32"/>
    </row>
    <row r="31" spans="1:6">
      <c r="A31" s="14">
        <f t="shared" ref="A31:A32" si="0">A30+0.01</f>
        <v>2.0299999999999994</v>
      </c>
      <c r="B31" t="s">
        <v>23</v>
      </c>
      <c r="C31" s="9" t="s">
        <v>24</v>
      </c>
      <c r="D31" s="35"/>
      <c r="E31" s="32"/>
    </row>
    <row r="32" spans="1:6">
      <c r="A32" s="14">
        <f t="shared" si="0"/>
        <v>2.0399999999999991</v>
      </c>
      <c r="B32" t="s">
        <v>25</v>
      </c>
      <c r="C32" s="9" t="s">
        <v>26</v>
      </c>
      <c r="D32" s="35"/>
      <c r="E32" s="32"/>
    </row>
    <row r="33" spans="1:6">
      <c r="A33" s="14"/>
      <c r="C33" s="9"/>
      <c r="D33" s="37"/>
      <c r="E33" s="38"/>
    </row>
    <row r="34" spans="1:6">
      <c r="A34" s="14">
        <f>A28+1</f>
        <v>3</v>
      </c>
      <c r="B34" s="6" t="s">
        <v>27</v>
      </c>
    </row>
    <row r="35" spans="1:6">
      <c r="A35" s="14">
        <f>A34+0.1</f>
        <v>3.1</v>
      </c>
      <c r="B35" t="s">
        <v>28</v>
      </c>
      <c r="C35" s="9" t="s">
        <v>99</v>
      </c>
      <c r="D35" s="35"/>
      <c r="E35" s="35"/>
      <c r="F35" s="18" t="s">
        <v>30</v>
      </c>
    </row>
    <row r="36" spans="1:6">
      <c r="A36" s="14">
        <f>A35+0.1</f>
        <v>3.2</v>
      </c>
      <c r="B36" t="s">
        <v>31</v>
      </c>
      <c r="C36" s="9" t="s">
        <v>32</v>
      </c>
      <c r="D36" s="35"/>
      <c r="E36" s="32"/>
    </row>
    <row r="37" spans="1:6">
      <c r="A37" s="14">
        <f>A36+0.1</f>
        <v>3.3000000000000003</v>
      </c>
      <c r="B37" t="s">
        <v>33</v>
      </c>
      <c r="C37" s="9" t="s">
        <v>29</v>
      </c>
      <c r="D37" s="35"/>
      <c r="E37" s="35"/>
      <c r="F37" s="18" t="s">
        <v>34</v>
      </c>
    </row>
    <row r="38" spans="1:6">
      <c r="A38" s="14"/>
      <c r="C38" s="9"/>
      <c r="D38" s="37"/>
      <c r="E38" s="37"/>
      <c r="F38" s="28"/>
    </row>
    <row r="39" spans="1:6">
      <c r="A39" s="14">
        <f>A34+1</f>
        <v>4</v>
      </c>
      <c r="B39" s="6" t="s">
        <v>100</v>
      </c>
    </row>
    <row r="40" spans="1:6">
      <c r="A40" s="14">
        <f>A39+0.1</f>
        <v>4.0999999999999996</v>
      </c>
      <c r="B40" t="s">
        <v>35</v>
      </c>
    </row>
    <row r="41" spans="1:6">
      <c r="A41" s="14">
        <f>A40+0.01</f>
        <v>4.1099999999999994</v>
      </c>
      <c r="B41" s="7" t="s">
        <v>36</v>
      </c>
      <c r="C41" s="9" t="s">
        <v>37</v>
      </c>
      <c r="D41" s="35"/>
      <c r="E41" s="32"/>
    </row>
    <row r="42" spans="1:6">
      <c r="A42" s="14">
        <f t="shared" ref="A42:A49" si="1">A41+0.01</f>
        <v>4.1199999999999992</v>
      </c>
      <c r="B42" s="7" t="s">
        <v>38</v>
      </c>
      <c r="C42" s="9" t="s">
        <v>37</v>
      </c>
      <c r="D42" s="35"/>
      <c r="E42" s="32"/>
    </row>
    <row r="43" spans="1:6">
      <c r="A43" s="14">
        <f t="shared" si="1"/>
        <v>4.129999999999999</v>
      </c>
      <c r="B43" s="7" t="s">
        <v>39</v>
      </c>
      <c r="C43" s="9" t="s">
        <v>37</v>
      </c>
      <c r="D43" s="35"/>
      <c r="E43" s="32"/>
    </row>
    <row r="44" spans="1:6">
      <c r="A44" s="14">
        <f t="shared" si="1"/>
        <v>4.1399999999999988</v>
      </c>
      <c r="B44" s="7" t="s">
        <v>40</v>
      </c>
      <c r="C44" s="9" t="s">
        <v>37</v>
      </c>
      <c r="D44" s="35"/>
      <c r="E44" s="32"/>
    </row>
    <row r="45" spans="1:6">
      <c r="A45" s="14">
        <f t="shared" si="1"/>
        <v>4.1499999999999986</v>
      </c>
      <c r="B45" s="7" t="s">
        <v>41</v>
      </c>
      <c r="C45" s="9" t="s">
        <v>37</v>
      </c>
      <c r="D45" s="35"/>
      <c r="E45" s="32"/>
    </row>
    <row r="46" spans="1:6">
      <c r="A46" s="14">
        <f t="shared" si="1"/>
        <v>4.1599999999999984</v>
      </c>
      <c r="B46" s="7" t="s">
        <v>104</v>
      </c>
      <c r="C46" s="9" t="s">
        <v>37</v>
      </c>
      <c r="D46" s="35"/>
      <c r="E46" s="32"/>
      <c r="F46" s="18"/>
    </row>
    <row r="47" spans="1:6">
      <c r="A47" s="14">
        <f t="shared" si="1"/>
        <v>4.1699999999999982</v>
      </c>
      <c r="B47" s="7" t="s">
        <v>98</v>
      </c>
      <c r="C47" s="9" t="s">
        <v>37</v>
      </c>
      <c r="D47" s="35"/>
      <c r="E47" s="32"/>
      <c r="F47" s="18"/>
    </row>
    <row r="48" spans="1:6">
      <c r="A48" s="14">
        <f t="shared" si="1"/>
        <v>4.1799999999999979</v>
      </c>
      <c r="B48" s="7" t="s">
        <v>43</v>
      </c>
      <c r="C48" s="9" t="s">
        <v>37</v>
      </c>
      <c r="D48" s="35"/>
      <c r="E48" s="32"/>
    </row>
    <row r="49" spans="1:6" ht="16.5">
      <c r="A49" s="14">
        <f t="shared" si="1"/>
        <v>4.1899999999999977</v>
      </c>
      <c r="B49" s="7" t="s">
        <v>44</v>
      </c>
      <c r="C49" s="9" t="s">
        <v>37</v>
      </c>
      <c r="D49" s="35"/>
      <c r="E49" s="32"/>
    </row>
    <row r="50" spans="1:6">
      <c r="A50" s="14"/>
      <c r="B50" s="7"/>
      <c r="C50" s="9"/>
      <c r="D50" s="37"/>
      <c r="E50" s="38"/>
    </row>
    <row r="51" spans="1:6">
      <c r="A51" s="29">
        <f>A39+1</f>
        <v>5</v>
      </c>
      <c r="B51" s="12" t="s">
        <v>45</v>
      </c>
    </row>
    <row r="52" spans="1:6">
      <c r="A52" s="14">
        <f>A51+0.1</f>
        <v>5.0999999999999996</v>
      </c>
      <c r="B52" s="5" t="s">
        <v>46</v>
      </c>
      <c r="C52" s="9" t="s">
        <v>20</v>
      </c>
      <c r="D52" s="35"/>
      <c r="E52" s="32"/>
    </row>
    <row r="53" spans="1:6">
      <c r="A53" s="8">
        <f>A52+0.01</f>
        <v>5.1099999999999994</v>
      </c>
      <c r="B53" s="40" t="s">
        <v>114</v>
      </c>
      <c r="C53" s="24" t="s">
        <v>29</v>
      </c>
      <c r="D53" s="32"/>
      <c r="E53" s="32"/>
    </row>
    <row r="54" spans="1:6">
      <c r="A54" s="8">
        <f t="shared" ref="A54:A55" si="2">A53+0.01</f>
        <v>5.1199999999999992</v>
      </c>
      <c r="B54" s="40" t="s">
        <v>113</v>
      </c>
      <c r="C54" s="24" t="s">
        <v>117</v>
      </c>
      <c r="D54" s="32"/>
      <c r="E54" s="32"/>
      <c r="F54" s="17"/>
    </row>
    <row r="55" spans="1:6">
      <c r="A55" s="8">
        <f t="shared" si="2"/>
        <v>5.129999999999999</v>
      </c>
      <c r="B55" s="40" t="s">
        <v>115</v>
      </c>
      <c r="C55" s="9" t="s">
        <v>117</v>
      </c>
      <c r="D55" s="32"/>
      <c r="E55" s="32"/>
      <c r="F55" s="17"/>
    </row>
    <row r="56" spans="1:6">
      <c r="A56" s="14">
        <f>A52+0.1</f>
        <v>5.1999999999999993</v>
      </c>
      <c r="B56" s="5" t="s">
        <v>47</v>
      </c>
      <c r="D56" s="32"/>
      <c r="E56" s="32"/>
      <c r="F56" s="17"/>
    </row>
    <row r="57" spans="1:6">
      <c r="A57" s="14">
        <f>A56+0.01</f>
        <v>5.2099999999999991</v>
      </c>
      <c r="B57" s="7" t="s">
        <v>48</v>
      </c>
      <c r="C57" s="9" t="s">
        <v>20</v>
      </c>
      <c r="D57" s="35"/>
      <c r="E57" s="32"/>
      <c r="F57" s="17"/>
    </row>
    <row r="58" spans="1:6">
      <c r="A58" s="14">
        <f t="shared" ref="A58:A62" si="3">A57+0.01</f>
        <v>5.2199999999999989</v>
      </c>
      <c r="B58" s="7" t="s">
        <v>49</v>
      </c>
      <c r="C58" s="9" t="s">
        <v>20</v>
      </c>
      <c r="D58" s="35"/>
      <c r="E58" s="32"/>
      <c r="F58" s="17"/>
    </row>
    <row r="59" spans="1:6">
      <c r="A59" s="14">
        <f t="shared" si="3"/>
        <v>5.2299999999999986</v>
      </c>
      <c r="B59" s="7" t="s">
        <v>50</v>
      </c>
      <c r="C59" s="9" t="s">
        <v>20</v>
      </c>
      <c r="D59" s="35"/>
      <c r="E59" s="32"/>
      <c r="F59" s="17"/>
    </row>
    <row r="60" spans="1:6">
      <c r="A60" s="14">
        <f t="shared" si="3"/>
        <v>5.2399999999999984</v>
      </c>
      <c r="B60" s="7" t="s">
        <v>51</v>
      </c>
      <c r="C60" s="9" t="s">
        <v>20</v>
      </c>
      <c r="D60" s="35"/>
      <c r="E60" s="32"/>
      <c r="F60" s="17"/>
    </row>
    <row r="61" spans="1:6">
      <c r="A61" s="14">
        <f t="shared" si="3"/>
        <v>5.2499999999999982</v>
      </c>
      <c r="B61" s="7" t="s">
        <v>52</v>
      </c>
      <c r="C61" s="9" t="s">
        <v>20</v>
      </c>
      <c r="D61" s="35"/>
      <c r="E61" s="32"/>
      <c r="F61" s="17"/>
    </row>
    <row r="62" spans="1:6">
      <c r="A62" s="14">
        <f t="shared" si="3"/>
        <v>5.259999999999998</v>
      </c>
      <c r="B62" s="7" t="s">
        <v>53</v>
      </c>
      <c r="C62" s="9" t="s">
        <v>20</v>
      </c>
      <c r="D62" s="35"/>
      <c r="E62" s="32"/>
      <c r="F62" s="17"/>
    </row>
    <row r="63" spans="1:6">
      <c r="A63" s="14"/>
      <c r="B63" s="7" t="s">
        <v>101</v>
      </c>
      <c r="C63" s="9" t="s">
        <v>20</v>
      </c>
      <c r="D63" s="35"/>
      <c r="E63" s="32"/>
      <c r="F63" s="17"/>
    </row>
    <row r="64" spans="1:6">
      <c r="A64" s="14">
        <f>A62+0.01</f>
        <v>5.2699999999999978</v>
      </c>
      <c r="B64" s="7" t="s">
        <v>54</v>
      </c>
      <c r="C64" s="9" t="s">
        <v>20</v>
      </c>
      <c r="D64" s="35">
        <f>SUM(D57:D63)</f>
        <v>0</v>
      </c>
      <c r="E64" s="32"/>
      <c r="F64" s="17"/>
    </row>
    <row r="65" spans="1:6">
      <c r="A65" s="14">
        <f>A56+0.1</f>
        <v>5.2999999999999989</v>
      </c>
      <c r="B65" s="5" t="s">
        <v>55</v>
      </c>
      <c r="F65" s="17"/>
    </row>
    <row r="66" spans="1:6">
      <c r="A66" s="14">
        <f>A65+0.01</f>
        <v>5.3099999999999987</v>
      </c>
      <c r="B66" s="7" t="s">
        <v>48</v>
      </c>
      <c r="C66" s="9" t="s">
        <v>20</v>
      </c>
      <c r="D66" s="35"/>
      <c r="E66" s="32"/>
      <c r="F66" s="17"/>
    </row>
    <row r="67" spans="1:6">
      <c r="A67" s="14">
        <f t="shared" ref="A67:A72" si="4">A66+0.01</f>
        <v>5.3199999999999985</v>
      </c>
      <c r="B67" s="7" t="s">
        <v>49</v>
      </c>
      <c r="C67" s="9" t="s">
        <v>20</v>
      </c>
      <c r="D67" s="35"/>
      <c r="E67" s="32"/>
    </row>
    <row r="68" spans="1:6">
      <c r="A68" s="14">
        <f t="shared" si="4"/>
        <v>5.3299999999999983</v>
      </c>
      <c r="B68" s="7" t="s">
        <v>50</v>
      </c>
      <c r="C68" s="9" t="s">
        <v>20</v>
      </c>
      <c r="D68" s="35"/>
      <c r="E68" s="32"/>
    </row>
    <row r="69" spans="1:6">
      <c r="A69" s="14">
        <f t="shared" si="4"/>
        <v>5.3399999999999981</v>
      </c>
      <c r="B69" s="7" t="s">
        <v>51</v>
      </c>
      <c r="C69" s="9" t="s">
        <v>20</v>
      </c>
      <c r="D69" s="35"/>
      <c r="E69" s="32"/>
    </row>
    <row r="70" spans="1:6">
      <c r="A70" s="14">
        <f t="shared" si="4"/>
        <v>5.3499999999999979</v>
      </c>
      <c r="B70" s="7" t="s">
        <v>52</v>
      </c>
      <c r="C70" s="9" t="s">
        <v>20</v>
      </c>
      <c r="D70" s="35"/>
      <c r="E70" s="32"/>
    </row>
    <row r="71" spans="1:6">
      <c r="A71" s="14">
        <f t="shared" si="4"/>
        <v>5.3599999999999977</v>
      </c>
      <c r="B71" s="7" t="s">
        <v>53</v>
      </c>
      <c r="C71" s="9" t="s">
        <v>20</v>
      </c>
      <c r="D71" s="35"/>
      <c r="E71" s="32"/>
    </row>
    <row r="72" spans="1:6">
      <c r="A72" s="14">
        <f t="shared" si="4"/>
        <v>5.3699999999999974</v>
      </c>
      <c r="B72" s="7" t="s">
        <v>54</v>
      </c>
      <c r="C72" s="9" t="s">
        <v>20</v>
      </c>
      <c r="D72" s="35">
        <f>SUM(D66:D71)</f>
        <v>0</v>
      </c>
      <c r="E72" s="32"/>
    </row>
    <row r="73" spans="1:6">
      <c r="A73" s="14"/>
      <c r="B73" s="7"/>
      <c r="C73" s="9"/>
      <c r="D73" s="37"/>
      <c r="E73" s="38"/>
    </row>
    <row r="74" spans="1:6">
      <c r="A74" s="14">
        <f>A65+0.1</f>
        <v>5.3999999999999986</v>
      </c>
      <c r="B74" s="12" t="s">
        <v>56</v>
      </c>
    </row>
    <row r="75" spans="1:6">
      <c r="A75" s="14">
        <f>A74+0.01</f>
        <v>5.4099999999999984</v>
      </c>
      <c r="B75" s="5" t="s">
        <v>57</v>
      </c>
      <c r="C75" s="9" t="s">
        <v>99</v>
      </c>
      <c r="D75" s="35"/>
      <c r="E75" s="35"/>
      <c r="F75" s="18" t="s">
        <v>58</v>
      </c>
    </row>
    <row r="76" spans="1:6">
      <c r="A76" s="14">
        <f>A75+0.01</f>
        <v>5.4199999999999982</v>
      </c>
      <c r="B76" s="5" t="s">
        <v>59</v>
      </c>
      <c r="C76" s="9" t="s">
        <v>99</v>
      </c>
      <c r="D76" s="35"/>
      <c r="E76" s="35"/>
      <c r="F76" s="18" t="s">
        <v>60</v>
      </c>
    </row>
    <row r="77" spans="1:6">
      <c r="A77" s="14"/>
      <c r="B77" s="5"/>
      <c r="C77" s="9"/>
      <c r="D77" s="37"/>
      <c r="E77" s="37"/>
      <c r="F77" s="28"/>
    </row>
    <row r="78" spans="1:6">
      <c r="A78" s="14">
        <f>A51+1</f>
        <v>6</v>
      </c>
      <c r="B78" s="12" t="s">
        <v>95</v>
      </c>
    </row>
    <row r="79" spans="1:6">
      <c r="A79" s="14">
        <v>6.1</v>
      </c>
      <c r="B79" s="12" t="s">
        <v>118</v>
      </c>
      <c r="C79" s="24"/>
    </row>
    <row r="80" spans="1:6">
      <c r="A80" s="14">
        <v>6.11</v>
      </c>
      <c r="B80" s="15" t="s">
        <v>119</v>
      </c>
      <c r="C80" s="9" t="s">
        <v>107</v>
      </c>
      <c r="D80" s="32"/>
      <c r="E80" s="32"/>
    </row>
    <row r="81" spans="1:6" ht="31">
      <c r="A81" s="14">
        <v>6.12</v>
      </c>
      <c r="B81" s="15" t="s">
        <v>103</v>
      </c>
      <c r="C81" s="9" t="s">
        <v>107</v>
      </c>
      <c r="D81" s="32"/>
      <c r="E81" s="32"/>
      <c r="F81" s="18"/>
    </row>
    <row r="82" spans="1:6">
      <c r="A82" s="14">
        <v>6.13</v>
      </c>
      <c r="B82" s="15" t="s">
        <v>62</v>
      </c>
      <c r="C82" s="9" t="s">
        <v>107</v>
      </c>
      <c r="D82" s="32"/>
      <c r="E82" s="32"/>
    </row>
    <row r="83" spans="1:6">
      <c r="A83" s="14">
        <v>6.14</v>
      </c>
      <c r="B83" s="15" t="s">
        <v>120</v>
      </c>
      <c r="C83" s="9" t="s">
        <v>107</v>
      </c>
      <c r="D83" s="32"/>
      <c r="E83" s="32"/>
      <c r="F83" s="18"/>
    </row>
    <row r="84" spans="1:6">
      <c r="A84" s="14">
        <v>6.15</v>
      </c>
      <c r="B84" s="15" t="s">
        <v>102</v>
      </c>
      <c r="C84" s="9" t="s">
        <v>107</v>
      </c>
      <c r="D84" s="32"/>
      <c r="E84" s="32"/>
    </row>
    <row r="85" spans="1:6">
      <c r="A85" s="14">
        <v>6.16</v>
      </c>
      <c r="B85" s="15" t="s">
        <v>63</v>
      </c>
      <c r="C85" s="9" t="s">
        <v>107</v>
      </c>
      <c r="D85" s="32"/>
      <c r="E85" s="32"/>
    </row>
    <row r="86" spans="1:6">
      <c r="A86" s="14">
        <v>6.17</v>
      </c>
      <c r="B86" s="15" t="s">
        <v>54</v>
      </c>
      <c r="C86" s="9" t="s">
        <v>107</v>
      </c>
      <c r="D86" s="35">
        <f>SUM(D80:D85)</f>
        <v>0</v>
      </c>
      <c r="E86" s="32"/>
    </row>
    <row r="87" spans="1:6">
      <c r="A87" s="14">
        <v>6.2</v>
      </c>
      <c r="B87" s="12" t="s">
        <v>116</v>
      </c>
    </row>
    <row r="88" spans="1:6">
      <c r="A88" s="14">
        <v>6.21</v>
      </c>
      <c r="B88" s="15" t="s">
        <v>61</v>
      </c>
      <c r="C88" s="9" t="s">
        <v>94</v>
      </c>
      <c r="D88" s="35"/>
      <c r="E88" s="32"/>
    </row>
    <row r="89" spans="1:6" ht="31">
      <c r="A89" s="14">
        <v>6.22</v>
      </c>
      <c r="B89" s="15" t="s">
        <v>103</v>
      </c>
      <c r="C89" s="9" t="s">
        <v>94</v>
      </c>
      <c r="D89" s="35"/>
      <c r="E89" s="32"/>
      <c r="F89" s="18"/>
    </row>
    <row r="90" spans="1:6">
      <c r="A90" s="14">
        <v>6.23</v>
      </c>
      <c r="B90" s="15" t="s">
        <v>62</v>
      </c>
      <c r="C90" s="9" t="s">
        <v>94</v>
      </c>
      <c r="D90" s="35"/>
      <c r="E90" s="32"/>
    </row>
    <row r="91" spans="1:6">
      <c r="A91" s="14">
        <v>6.24</v>
      </c>
      <c r="B91" s="15" t="s">
        <v>120</v>
      </c>
      <c r="C91" s="9" t="s">
        <v>94</v>
      </c>
      <c r="D91" s="35"/>
      <c r="E91" s="32"/>
      <c r="F91" s="18"/>
    </row>
    <row r="92" spans="1:6">
      <c r="A92" s="14">
        <v>6.25</v>
      </c>
      <c r="B92" s="15" t="s">
        <v>102</v>
      </c>
      <c r="C92" s="9" t="s">
        <v>94</v>
      </c>
      <c r="D92" s="35"/>
      <c r="E92" s="32"/>
    </row>
    <row r="93" spans="1:6">
      <c r="A93" s="14">
        <v>6.26</v>
      </c>
      <c r="B93" s="15" t="s">
        <v>63</v>
      </c>
      <c r="C93" s="9" t="s">
        <v>94</v>
      </c>
      <c r="D93" s="35"/>
      <c r="E93" s="32"/>
    </row>
    <row r="94" spans="1:6">
      <c r="A94" s="14">
        <v>6.27</v>
      </c>
      <c r="B94" s="15" t="s">
        <v>54</v>
      </c>
      <c r="C94" s="9" t="s">
        <v>94</v>
      </c>
      <c r="D94" s="35">
        <f>SUM(D88:D93)</f>
        <v>0</v>
      </c>
      <c r="E94" s="32"/>
    </row>
    <row r="95" spans="1:6">
      <c r="A95" s="14"/>
      <c r="B95" s="15"/>
      <c r="C95" s="9"/>
      <c r="D95" s="37"/>
      <c r="E95" s="38"/>
    </row>
    <row r="96" spans="1:6">
      <c r="A96" s="14">
        <f>A78+1</f>
        <v>7</v>
      </c>
      <c r="B96" s="6" t="s">
        <v>64</v>
      </c>
    </row>
    <row r="97" spans="1:6">
      <c r="A97" s="14">
        <f>A96+0.1</f>
        <v>7.1</v>
      </c>
      <c r="B97" s="39" t="s">
        <v>65</v>
      </c>
    </row>
    <row r="98" spans="1:6">
      <c r="A98" s="14">
        <f>A97+0.01</f>
        <v>7.1099999999999994</v>
      </c>
      <c r="B98" s="7" t="s">
        <v>36</v>
      </c>
      <c r="C98" s="9" t="s">
        <v>66</v>
      </c>
      <c r="D98" s="35"/>
      <c r="E98" s="32"/>
    </row>
    <row r="99" spans="1:6">
      <c r="A99" s="14">
        <f t="shared" ref="A99:A106" si="5">A98+0.01</f>
        <v>7.1199999999999992</v>
      </c>
      <c r="B99" s="7" t="s">
        <v>38</v>
      </c>
      <c r="C99" s="9" t="s">
        <v>66</v>
      </c>
      <c r="D99" s="35"/>
      <c r="E99" s="32"/>
    </row>
    <row r="100" spans="1:6">
      <c r="A100" s="14">
        <f t="shared" si="5"/>
        <v>7.129999999999999</v>
      </c>
      <c r="B100" s="7" t="s">
        <v>39</v>
      </c>
      <c r="C100" s="9" t="s">
        <v>66</v>
      </c>
      <c r="D100" s="35"/>
      <c r="E100" s="32"/>
    </row>
    <row r="101" spans="1:6">
      <c r="A101" s="14">
        <f t="shared" si="5"/>
        <v>7.1399999999999988</v>
      </c>
      <c r="B101" s="7" t="s">
        <v>40</v>
      </c>
      <c r="C101" s="9" t="s">
        <v>66</v>
      </c>
      <c r="D101" s="35"/>
      <c r="E101" s="32"/>
    </row>
    <row r="102" spans="1:6">
      <c r="A102" s="14">
        <f t="shared" si="5"/>
        <v>7.1499999999999986</v>
      </c>
      <c r="B102" s="7" t="s">
        <v>41</v>
      </c>
      <c r="C102" s="9" t="s">
        <v>66</v>
      </c>
      <c r="D102" s="35"/>
      <c r="E102" s="32"/>
    </row>
    <row r="103" spans="1:6">
      <c r="A103" s="14">
        <f t="shared" si="5"/>
        <v>7.1599999999999984</v>
      </c>
      <c r="B103" s="7" t="s">
        <v>42</v>
      </c>
      <c r="C103" s="9" t="s">
        <v>66</v>
      </c>
      <c r="D103" s="35"/>
      <c r="E103" s="32"/>
    </row>
    <row r="104" spans="1:6">
      <c r="A104" s="14">
        <f t="shared" si="5"/>
        <v>7.1699999999999982</v>
      </c>
      <c r="B104" s="7" t="s">
        <v>98</v>
      </c>
      <c r="C104" s="9" t="s">
        <v>66</v>
      </c>
      <c r="D104" s="35"/>
      <c r="E104" s="32"/>
    </row>
    <row r="105" spans="1:6">
      <c r="A105" s="14">
        <f t="shared" si="5"/>
        <v>7.1799999999999979</v>
      </c>
      <c r="B105" s="7" t="s">
        <v>97</v>
      </c>
      <c r="C105" s="9" t="s">
        <v>67</v>
      </c>
      <c r="D105" s="35"/>
      <c r="E105" s="32"/>
    </row>
    <row r="106" spans="1:6" ht="16.5">
      <c r="A106" s="14">
        <f t="shared" si="5"/>
        <v>7.1899999999999977</v>
      </c>
      <c r="B106" s="7" t="s">
        <v>44</v>
      </c>
      <c r="C106" s="9" t="s">
        <v>67</v>
      </c>
      <c r="D106" s="35"/>
      <c r="E106" s="32"/>
    </row>
    <row r="107" spans="1:6">
      <c r="A107" s="14">
        <f>A97+0.1</f>
        <v>7.1999999999999993</v>
      </c>
      <c r="B107" s="12" t="s">
        <v>68</v>
      </c>
    </row>
    <row r="108" spans="1:6">
      <c r="A108" s="14">
        <f>A107+0.01</f>
        <v>7.2099999999999991</v>
      </c>
      <c r="B108" s="7" t="s">
        <v>69</v>
      </c>
      <c r="C108" s="9" t="s">
        <v>66</v>
      </c>
      <c r="D108" s="35"/>
      <c r="E108" s="32"/>
    </row>
    <row r="109" spans="1:6">
      <c r="A109" s="14">
        <f t="shared" ref="A109:A111" si="6">A108+0.01</f>
        <v>7.2199999999999989</v>
      </c>
      <c r="B109" s="7" t="s">
        <v>108</v>
      </c>
      <c r="C109" s="9" t="s">
        <v>70</v>
      </c>
      <c r="D109" s="35"/>
      <c r="E109" s="32"/>
      <c r="F109" s="17"/>
    </row>
    <row r="110" spans="1:6">
      <c r="A110" s="14">
        <f t="shared" si="6"/>
        <v>7.2299999999999986</v>
      </c>
      <c r="B110" s="7" t="s">
        <v>71</v>
      </c>
      <c r="C110" s="9" t="s">
        <v>72</v>
      </c>
      <c r="D110" s="35"/>
      <c r="E110" s="32"/>
    </row>
    <row r="111" spans="1:6" ht="16.5">
      <c r="A111" s="14">
        <f t="shared" si="6"/>
        <v>7.2399999999999984</v>
      </c>
      <c r="B111" s="7" t="s">
        <v>96</v>
      </c>
      <c r="C111" s="9" t="s">
        <v>66</v>
      </c>
      <c r="D111" s="35"/>
      <c r="E111" s="32"/>
    </row>
    <row r="113" spans="1:6">
      <c r="B113" s="27" t="s">
        <v>109</v>
      </c>
    </row>
    <row r="114" spans="1:6">
      <c r="A114" s="17"/>
      <c r="B114" s="7" t="s">
        <v>110</v>
      </c>
      <c r="C114" s="25"/>
    </row>
    <row r="115" spans="1:6">
      <c r="A115" s="17"/>
      <c r="B115" s="7" t="s">
        <v>111</v>
      </c>
      <c r="C115" s="26"/>
    </row>
    <row r="116" spans="1:6">
      <c r="A116" s="17"/>
    </row>
    <row r="117" spans="1:6">
      <c r="A117" s="10" t="s">
        <v>8</v>
      </c>
      <c r="B117" s="16" t="s">
        <v>73</v>
      </c>
      <c r="C117" s="10"/>
      <c r="D117" s="34"/>
    </row>
    <row r="118" spans="1:6">
      <c r="A118" s="8">
        <f>A96+1</f>
        <v>8</v>
      </c>
      <c r="C118" s="9"/>
      <c r="D118" s="33"/>
      <c r="F118" s="17"/>
    </row>
    <row r="119" spans="1:6">
      <c r="A119" s="14">
        <f>A118+0.1</f>
        <v>8.1</v>
      </c>
      <c r="B119" s="21" t="s">
        <v>74</v>
      </c>
    </row>
    <row r="120" spans="1:6">
      <c r="A120" s="14">
        <f>A119+0.1</f>
        <v>8.1999999999999993</v>
      </c>
      <c r="B120" s="21" t="s">
        <v>106</v>
      </c>
    </row>
    <row r="121" spans="1:6">
      <c r="A121" s="14">
        <f t="shared" ref="A121" si="7">A120+0.1</f>
        <v>8.2999999999999989</v>
      </c>
      <c r="B121" s="22" t="s">
        <v>75</v>
      </c>
    </row>
    <row r="122" spans="1:6">
      <c r="A122" s="14">
        <f>A121+0.01</f>
        <v>8.3099999999999987</v>
      </c>
      <c r="B122" s="22" t="s">
        <v>112</v>
      </c>
      <c r="F122" s="17"/>
    </row>
    <row r="123" spans="1:6">
      <c r="A123" s="14">
        <f t="shared" ref="A123:A129" si="8">A122+0.01</f>
        <v>8.3199999999999985</v>
      </c>
      <c r="B123" s="23" t="s">
        <v>76</v>
      </c>
      <c r="F123" s="17"/>
    </row>
    <row r="124" spans="1:6">
      <c r="A124" s="14">
        <f t="shared" si="8"/>
        <v>8.3299999999999983</v>
      </c>
      <c r="B124" s="23" t="s">
        <v>77</v>
      </c>
      <c r="F124" s="17"/>
    </row>
    <row r="125" spans="1:6">
      <c r="A125" s="14">
        <f t="shared" si="8"/>
        <v>8.3399999999999981</v>
      </c>
      <c r="B125" s="23" t="s">
        <v>78</v>
      </c>
      <c r="F125" s="17"/>
    </row>
    <row r="126" spans="1:6">
      <c r="A126" s="14">
        <f t="shared" si="8"/>
        <v>8.3499999999999979</v>
      </c>
      <c r="B126" s="23" t="s">
        <v>79</v>
      </c>
      <c r="F126" s="17"/>
    </row>
    <row r="127" spans="1:6">
      <c r="A127" s="14">
        <f t="shared" si="8"/>
        <v>8.3599999999999977</v>
      </c>
      <c r="B127" s="23" t="s">
        <v>80</v>
      </c>
      <c r="F127" s="17"/>
    </row>
    <row r="128" spans="1:6">
      <c r="A128" s="14">
        <f t="shared" si="8"/>
        <v>8.3699999999999974</v>
      </c>
      <c r="B128" s="23" t="s">
        <v>81</v>
      </c>
      <c r="F128" s="17"/>
    </row>
    <row r="129" spans="1:6">
      <c r="A129" s="14">
        <f t="shared" si="8"/>
        <v>8.3799999999999972</v>
      </c>
      <c r="B129" s="23" t="s">
        <v>82</v>
      </c>
      <c r="F129" s="17"/>
    </row>
    <row r="130" spans="1:6">
      <c r="A130" s="14">
        <f>A121+0.1</f>
        <v>8.3999999999999986</v>
      </c>
      <c r="B130" s="23" t="s">
        <v>83</v>
      </c>
      <c r="F130" s="17"/>
    </row>
    <row r="131" spans="1:6">
      <c r="A131" s="14">
        <f>A130+0.01</f>
        <v>8.4099999999999984</v>
      </c>
      <c r="B131" s="22" t="s">
        <v>84</v>
      </c>
      <c r="F131" s="17"/>
    </row>
    <row r="132" spans="1:6">
      <c r="A132" s="14">
        <f t="shared" ref="A132:A133" si="9">A131+0.01</f>
        <v>8.4199999999999982</v>
      </c>
      <c r="B132" s="23" t="s">
        <v>85</v>
      </c>
      <c r="F132" s="17"/>
    </row>
    <row r="133" spans="1:6">
      <c r="A133" s="14">
        <f t="shared" si="9"/>
        <v>8.4299999999999979</v>
      </c>
      <c r="B133" s="23" t="s">
        <v>86</v>
      </c>
      <c r="F133" s="17"/>
    </row>
    <row r="134" spans="1:6">
      <c r="A134" s="8">
        <f>A130+0.1</f>
        <v>8.4999999999999982</v>
      </c>
      <c r="B134" s="23" t="s">
        <v>87</v>
      </c>
      <c r="F134" s="17"/>
    </row>
    <row r="135" spans="1:6">
      <c r="A135" s="8">
        <f>A134+0.1</f>
        <v>8.5999999999999979</v>
      </c>
      <c r="B135" s="22" t="s">
        <v>88</v>
      </c>
      <c r="F135" s="17"/>
    </row>
    <row r="136" spans="1:6">
      <c r="A136" s="8">
        <f>A135+0.1</f>
        <v>8.6999999999999975</v>
      </c>
      <c r="B136" s="22" t="s">
        <v>89</v>
      </c>
      <c r="F136" s="17"/>
    </row>
    <row r="137" spans="1:6">
      <c r="A137" s="8"/>
      <c r="F137" s="17"/>
    </row>
  </sheetData>
  <mergeCells count="2">
    <mergeCell ref="D9:E9"/>
    <mergeCell ref="D10:E10"/>
  </mergeCells>
  <dataValidations count="4">
    <dataValidation type="list" allowBlank="1" showInputMessage="1" showErrorMessage="1" sqref="D35:E35" xr:uid="{1658C978-C7B7-48D6-BDB3-19CF988F0E76}">
      <formula1>"Air lift, screw pump, bucket elevator"</formula1>
    </dataValidation>
    <dataValidation type="list" allowBlank="1" showInputMessage="1" showErrorMessage="1" sqref="D37:E38" xr:uid="{AF31404E-AF0E-4F12-92D1-CB48D4479242}">
      <formula1>"Old technology, New technology"</formula1>
    </dataValidation>
    <dataValidation type="list" allowBlank="1" showInputMessage="1" showErrorMessage="1" sqref="D75:E75" xr:uid="{B64F7BEB-3C57-47A9-9687-EB9AA9EFE4FD}">
      <formula1>"Ball mill system, Vertical mill system"</formula1>
    </dataValidation>
    <dataValidation type="list" allowBlank="1" showInputMessage="1" showErrorMessage="1" sqref="D76:E77" xr:uid="{656B24C8-110D-4C37-88DC-9FF15E357943}">
      <formula1>"Old design, High efficiency"</formula1>
    </dataValidation>
  </dataValidations>
  <printOptions gridLines="1"/>
  <pageMargins left="0.7" right="0.7" top="0.75" bottom="0.75" header="0.3" footer="0.3"/>
  <pageSetup scale="63" fitToHeight="3" orientation="portrait" horizontalDpi="1200" verticalDpi="120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Questionnaire</vt:lpstr>
      <vt:lpstr>Questionnaire!Print_Titles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Turnell</dc:creator>
  <cp:lastModifiedBy>Mashudah Mirza</cp:lastModifiedBy>
  <dcterms:created xsi:type="dcterms:W3CDTF">2023-04-18T11:19:19Z</dcterms:created>
  <dcterms:modified xsi:type="dcterms:W3CDTF">2023-06-05T05:58:08Z</dcterms:modified>
</cp:coreProperties>
</file>